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 tabRatio="938" activeTab="4"/>
  </bookViews>
  <sheets>
    <sheet name="WARD1" sheetId="9" r:id="rId1"/>
    <sheet name="WARD2" sheetId="3" r:id="rId2"/>
    <sheet name="WARD3" sheetId="10" r:id="rId3"/>
    <sheet name="WARD4 " sheetId="5" r:id="rId4"/>
    <sheet name="WARD5" sheetId="6" r:id="rId5"/>
    <sheet name="WARD6" sheetId="7" r:id="rId6"/>
    <sheet name="Sidewalks 2022" sheetId="11" r:id="rId7"/>
    <sheet name="Surface treatment 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2" i="5" l="1"/>
  <c r="L11" i="3" l="1"/>
  <c r="P23" i="11"/>
  <c r="P26" i="11" s="1"/>
  <c r="P22" i="11"/>
  <c r="P21" i="11"/>
  <c r="O8" i="11"/>
  <c r="O17" i="11"/>
  <c r="O18" i="11"/>
  <c r="O19" i="11"/>
  <c r="O20" i="11"/>
  <c r="O23" i="11"/>
  <c r="M23" i="11"/>
  <c r="O22" i="11"/>
  <c r="M22" i="11"/>
  <c r="O21" i="11"/>
  <c r="M21" i="11"/>
  <c r="M20" i="11"/>
  <c r="M19" i="11"/>
  <c r="M18" i="11"/>
  <c r="M17" i="11"/>
  <c r="M8" i="11"/>
  <c r="M16" i="11"/>
  <c r="M15" i="11"/>
  <c r="M14" i="11"/>
  <c r="M13" i="11"/>
  <c r="M12" i="11"/>
  <c r="M11" i="11"/>
  <c r="M10" i="11"/>
  <c r="M9" i="11"/>
  <c r="O6" i="11"/>
  <c r="M6" i="11"/>
  <c r="O5" i="11"/>
  <c r="M5" i="11"/>
  <c r="O4" i="11"/>
  <c r="M4" i="11"/>
  <c r="O3" i="11"/>
  <c r="M3" i="11"/>
  <c r="O2" i="11"/>
  <c r="O26" i="11" l="1"/>
  <c r="L6" i="7" l="1"/>
  <c r="L15" i="10" l="1"/>
  <c r="L17" i="7" l="1"/>
  <c r="L43" i="6"/>
  <c r="L15" i="6"/>
  <c r="L31" i="6"/>
  <c r="L8" i="5" l="1"/>
  <c r="L26" i="10"/>
  <c r="L36" i="10"/>
  <c r="L24" i="3"/>
  <c r="L31" i="9"/>
  <c r="L21" i="9"/>
  <c r="L14" i="9" l="1"/>
  <c r="M121" i="8" l="1"/>
  <c r="L17" i="3"/>
</calcChain>
</file>

<file path=xl/sharedStrings.xml><?xml version="1.0" encoding="utf-8"?>
<sst xmlns="http://schemas.openxmlformats.org/spreadsheetml/2006/main" count="1825" uniqueCount="355">
  <si>
    <t>Street Name</t>
  </si>
  <si>
    <t>From Street</t>
  </si>
  <si>
    <t>To Street</t>
  </si>
  <si>
    <t>Year</t>
  </si>
  <si>
    <t>Funding Source</t>
  </si>
  <si>
    <t>General Condition</t>
  </si>
  <si>
    <t>Proposed Repair Method</t>
  </si>
  <si>
    <t>Length (Ft)</t>
  </si>
  <si>
    <t>Length (Miles)</t>
  </si>
  <si>
    <t>Road Surface Rating (RSR)</t>
  </si>
  <si>
    <t>Estimated Total Cost (Includes Sidewalk Replace in Kind Cost Estimate)</t>
  </si>
  <si>
    <t>NORTHERN BLVD</t>
  </si>
  <si>
    <t>DEAD END</t>
  </si>
  <si>
    <t>$2M Budget</t>
  </si>
  <si>
    <t>Fair</t>
  </si>
  <si>
    <t>Mill &amp; Overlay</t>
  </si>
  <si>
    <t>NORTHEN BLVD</t>
  </si>
  <si>
    <t>RESERVATION TER</t>
  </si>
  <si>
    <t>ALTER COURT</t>
  </si>
  <si>
    <t>BARTON ST</t>
  </si>
  <si>
    <t>Poor</t>
  </si>
  <si>
    <t>Reclamation</t>
  </si>
  <si>
    <t>BARTON COURT</t>
  </si>
  <si>
    <t>BARTON STREET</t>
  </si>
  <si>
    <t>ALTER CT</t>
  </si>
  <si>
    <t>BARTON CT</t>
  </si>
  <si>
    <t>CHESTNUT ST</t>
  </si>
  <si>
    <t>HIGH ST</t>
  </si>
  <si>
    <t>TOTAL</t>
  </si>
  <si>
    <t>EPPA WY</t>
  </si>
  <si>
    <t>POND ST</t>
  </si>
  <si>
    <t>Surface Treatment</t>
  </si>
  <si>
    <t>FAIR ST</t>
  </si>
  <si>
    <t>CHARTER ST</t>
  </si>
  <si>
    <t>SPRING ST</t>
  </si>
  <si>
    <t>Very Poor</t>
  </si>
  <si>
    <t>ESSEX ST</t>
  </si>
  <si>
    <t>MIDDLE ST</t>
  </si>
  <si>
    <t>LIBERTY ST</t>
  </si>
  <si>
    <t>WATER ST</t>
  </si>
  <si>
    <t>ORANGE ST</t>
  </si>
  <si>
    <t>PROSPECT ST</t>
  </si>
  <si>
    <t>TEMPLE ST</t>
  </si>
  <si>
    <t>FRUIT ST</t>
  </si>
  <si>
    <t>CENTER ST</t>
  </si>
  <si>
    <t>INDEPENDENT ST</t>
  </si>
  <si>
    <t>FEDERAL ST</t>
  </si>
  <si>
    <t xml:space="preserve">TOTAL </t>
  </si>
  <si>
    <t>BOARDMAN ST</t>
  </si>
  <si>
    <t>ATKINSON ST</t>
  </si>
  <si>
    <t>MERRIMAC ST</t>
  </si>
  <si>
    <t>WASHINGTON ST</t>
  </si>
  <si>
    <t>CHERRY ST</t>
  </si>
  <si>
    <t>CHERRY ST EXT</t>
  </si>
  <si>
    <t>BRICHER PL</t>
  </si>
  <si>
    <t>DEXTER LN</t>
  </si>
  <si>
    <t>ARLINGTON ST</t>
  </si>
  <si>
    <t>HIGHLAND AVE</t>
  </si>
  <si>
    <t>HIGHLAWN TER</t>
  </si>
  <si>
    <t>HOPE AVE</t>
  </si>
  <si>
    <t>ALBERTA AVE</t>
  </si>
  <si>
    <t>IONA AVE</t>
  </si>
  <si>
    <t>NOBLE STREET</t>
  </si>
  <si>
    <t>COOMBS CIR</t>
  </si>
  <si>
    <t>STOREY AVE</t>
  </si>
  <si>
    <t>QUAIL RUN HOLLOW</t>
  </si>
  <si>
    <t>DOE RUN DR</t>
  </si>
  <si>
    <t>FOX RUN RD</t>
  </si>
  <si>
    <t>PHEASANT RUN DR</t>
  </si>
  <si>
    <t>WILDWOOD DR</t>
  </si>
  <si>
    <t>RAWSON AVENUE</t>
  </si>
  <si>
    <t>BOURBEAU TER</t>
  </si>
  <si>
    <t>TURKEY HILL RD</t>
  </si>
  <si>
    <t>ELMIRA AVE</t>
  </si>
  <si>
    <t>MOSELEY AVE</t>
  </si>
  <si>
    <t>FERRY RD</t>
  </si>
  <si>
    <t>BASIN STREET</t>
  </si>
  <si>
    <t>76TH ST</t>
  </si>
  <si>
    <t>78TH ST</t>
  </si>
  <si>
    <t>Good</t>
  </si>
  <si>
    <t>F STREET</t>
  </si>
  <si>
    <t>GOODWINS AVE</t>
  </si>
  <si>
    <t>UNION ST</t>
  </si>
  <si>
    <t>OLD POINT RD</t>
  </si>
  <si>
    <t>MILK ST</t>
  </si>
  <si>
    <t>FRANKLIN ST</t>
  </si>
  <si>
    <t>BROMFIELD ST</t>
  </si>
  <si>
    <t>N ST</t>
  </si>
  <si>
    <t>73RD ST</t>
  </si>
  <si>
    <t>71ST ST</t>
  </si>
  <si>
    <t>LIME ST</t>
  </si>
  <si>
    <t>COURT ST</t>
  </si>
  <si>
    <t>GREEN ST</t>
  </si>
  <si>
    <t>MARKET ST</t>
  </si>
  <si>
    <t>NEW PASTURE WY</t>
  </si>
  <si>
    <t>QUILL ST</t>
  </si>
  <si>
    <t>STANLEY TUCKER DR</t>
  </si>
  <si>
    <t>MALCOLM K. HOYT RD</t>
  </si>
  <si>
    <t>CUL DE SAC</t>
  </si>
  <si>
    <t>VERNON ST</t>
  </si>
  <si>
    <t>CAREY AVE</t>
  </si>
  <si>
    <t>SUMMER ST</t>
  </si>
  <si>
    <t>CHRISTOPHER ST</t>
  </si>
  <si>
    <t>PLUMMER AVE</t>
  </si>
  <si>
    <t>JEFFERSON ST</t>
  </si>
  <si>
    <t>NORTH ATKINSON ST</t>
  </si>
  <si>
    <t>COLUMBUS AVE</t>
  </si>
  <si>
    <t>CURZON'S MILL RD</t>
  </si>
  <si>
    <t>HOYTS LN</t>
  </si>
  <si>
    <t>PINE HILL RD</t>
  </si>
  <si>
    <t>ERIE AVE</t>
  </si>
  <si>
    <t>OLD POINT ROAD</t>
  </si>
  <si>
    <t>FLORA ST</t>
  </si>
  <si>
    <t>G ST</t>
  </si>
  <si>
    <t>H ST</t>
  </si>
  <si>
    <t>IRIS ST</t>
  </si>
  <si>
    <t>K ST</t>
  </si>
  <si>
    <t>L ST</t>
  </si>
  <si>
    <t>M ST</t>
  </si>
  <si>
    <t>O ST</t>
  </si>
  <si>
    <t>P ST</t>
  </si>
  <si>
    <t>OVERLOOK STREET</t>
  </si>
  <si>
    <t>64TH ST</t>
  </si>
  <si>
    <t>66TH ST</t>
  </si>
  <si>
    <t>P STREET</t>
  </si>
  <si>
    <t>RESERVATION TERRACE</t>
  </si>
  <si>
    <t>57TH ST</t>
  </si>
  <si>
    <t>55TH ST</t>
  </si>
  <si>
    <t>61ST ST</t>
  </si>
  <si>
    <t>GRANT ST</t>
  </si>
  <si>
    <t>63RD ST</t>
  </si>
  <si>
    <t>67TH ST</t>
  </si>
  <si>
    <t>69TH ST</t>
  </si>
  <si>
    <t>77TH ST</t>
  </si>
  <si>
    <t>SHORE DRIVE</t>
  </si>
  <si>
    <t>56TH ST</t>
  </si>
  <si>
    <t>58TH ST</t>
  </si>
  <si>
    <t>60TH ST</t>
  </si>
  <si>
    <t>62ND ST</t>
  </si>
  <si>
    <t>80TH ST</t>
  </si>
  <si>
    <t>82NDST</t>
  </si>
  <si>
    <t>NANCY STREET</t>
  </si>
  <si>
    <t>END</t>
  </si>
  <si>
    <t>53RD ST</t>
  </si>
  <si>
    <t>NEWBURY TL</t>
  </si>
  <si>
    <t>59TH ST</t>
  </si>
  <si>
    <t>65TH ST</t>
  </si>
  <si>
    <t>70TH ST</t>
  </si>
  <si>
    <t>72ND ST</t>
  </si>
  <si>
    <t>LOUISA STREET</t>
  </si>
  <si>
    <t>MARTHA STREET</t>
  </si>
  <si>
    <t>H STREET</t>
  </si>
  <si>
    <t>HARBOR STREET</t>
  </si>
  <si>
    <t>HELENA STREET</t>
  </si>
  <si>
    <t>HIGH ST E</t>
  </si>
  <si>
    <t>I STREET</t>
  </si>
  <si>
    <t>IRIS STREET</t>
  </si>
  <si>
    <t>JULIA STREET</t>
  </si>
  <si>
    <t>G STREET</t>
  </si>
  <si>
    <t>GLORIA ST</t>
  </si>
  <si>
    <t>74TH STREET</t>
  </si>
  <si>
    <t>75TH STREET</t>
  </si>
  <si>
    <t>76TH STREET</t>
  </si>
  <si>
    <t>BARKER ST</t>
  </si>
  <si>
    <t>OVERLOOK ST</t>
  </si>
  <si>
    <t>BASIN ST</t>
  </si>
  <si>
    <t>77TH STREET</t>
  </si>
  <si>
    <t>78TH STREET</t>
  </si>
  <si>
    <t>HARBOR ST</t>
  </si>
  <si>
    <t>69TH STREET</t>
  </si>
  <si>
    <t>70TH STREET</t>
  </si>
  <si>
    <t>71ST STREET</t>
  </si>
  <si>
    <t>72ND STREET</t>
  </si>
  <si>
    <t>66TH STREET</t>
  </si>
  <si>
    <t>67TH STREET</t>
  </si>
  <si>
    <t>64TH STREET</t>
  </si>
  <si>
    <t>SHORE DR</t>
  </si>
  <si>
    <t>62ND STREET</t>
  </si>
  <si>
    <t>58TH STREET</t>
  </si>
  <si>
    <t>ALLEN ST</t>
  </si>
  <si>
    <t>MARLBORO ST</t>
  </si>
  <si>
    <t>TREMONT ST</t>
  </si>
  <si>
    <t>PARSONS ST</t>
  </si>
  <si>
    <t>PARK ST</t>
  </si>
  <si>
    <t>STATE ST</t>
  </si>
  <si>
    <t>AUBURN ST</t>
  </si>
  <si>
    <t>ELM ST</t>
  </si>
  <si>
    <t>PLUM ST</t>
  </si>
  <si>
    <t>GRIFFINS CT</t>
  </si>
  <si>
    <t>WARREN ST</t>
  </si>
  <si>
    <t>CARTER ST</t>
  </si>
  <si>
    <t>DALTON ST</t>
  </si>
  <si>
    <t>HILL ST</t>
  </si>
  <si>
    <t>GREEN LEAF</t>
  </si>
  <si>
    <t>PAYSON ST</t>
  </si>
  <si>
    <t>BEACON ST</t>
  </si>
  <si>
    <t>WOODLAND ST</t>
  </si>
  <si>
    <t>CHAPEL ST</t>
  </si>
  <si>
    <t>MYRTLE AVENUE</t>
  </si>
  <si>
    <t>BOWLEN AVE</t>
  </si>
  <si>
    <t>COFFIN ST</t>
  </si>
  <si>
    <t>CUTTERS CT</t>
  </si>
  <si>
    <t>VIRGINIA LN</t>
  </si>
  <si>
    <t>VIRGINIA LN-01</t>
  </si>
  <si>
    <t>STOREY BROOK RD</t>
  </si>
  <si>
    <t>ARTHUR WELCH</t>
  </si>
  <si>
    <t>DANIEL LUCY WY</t>
  </si>
  <si>
    <t>ARTICHOKE TER</t>
  </si>
  <si>
    <t>NOBLE ST</t>
  </si>
  <si>
    <t>DREW ST</t>
  </si>
  <si>
    <t>PHILLIPS DR</t>
  </si>
  <si>
    <t>Drainage Bond</t>
  </si>
  <si>
    <t>DANIEL LUCY WAY</t>
  </si>
  <si>
    <t>SMITH'S STREET</t>
  </si>
  <si>
    <t>BECK ST</t>
  </si>
  <si>
    <t>LUNT STREET</t>
  </si>
  <si>
    <t>PURCHASE ST</t>
  </si>
  <si>
    <t>HANCOCK ST</t>
  </si>
  <si>
    <t>LIME STREET</t>
  </si>
  <si>
    <t>SHIP STREET</t>
  </si>
  <si>
    <t>BECK STREET</t>
  </si>
  <si>
    <t>SHIP ST</t>
  </si>
  <si>
    <t>SMITH ST</t>
  </si>
  <si>
    <t>JOHNSON STREET</t>
  </si>
  <si>
    <t>LOW ST</t>
  </si>
  <si>
    <t>SUMMIT PLACE</t>
  </si>
  <si>
    <t>PREBLE ROAD</t>
  </si>
  <si>
    <t>COTTAGE COURT</t>
  </si>
  <si>
    <t>TOPPAN'S LN</t>
  </si>
  <si>
    <t>PERKINS WY</t>
  </si>
  <si>
    <t>SPLIT</t>
  </si>
  <si>
    <t>ALBERTA AVENUE</t>
  </si>
  <si>
    <t>WILLIAMSON AVE</t>
  </si>
  <si>
    <t>STICKNEY AVE</t>
  </si>
  <si>
    <t>BRISSETTE AVE</t>
  </si>
  <si>
    <t>MYRTLE AVE</t>
  </si>
  <si>
    <t>AVON ST</t>
  </si>
  <si>
    <t>ASHLAND ST</t>
  </si>
  <si>
    <t>WALNUT ST</t>
  </si>
  <si>
    <t>HOWARD ST</t>
  </si>
  <si>
    <t>COOLIDGE ST</t>
  </si>
  <si>
    <t>BOWLEN AVENUE</t>
  </si>
  <si>
    <t>CHARMANSKI DRIVE</t>
  </si>
  <si>
    <t>CHARRON DRIVE</t>
  </si>
  <si>
    <t>SQUIRES GLEN</t>
  </si>
  <si>
    <t>DRIVEWAY #11</t>
  </si>
  <si>
    <t>Ward 2 FY 26</t>
  </si>
  <si>
    <t>ALLEN STREET</t>
  </si>
  <si>
    <t>SCHOOL STREET</t>
  </si>
  <si>
    <t>ADAMS STREET</t>
  </si>
  <si>
    <t>ASHLAND COURT</t>
  </si>
  <si>
    <t>BUTLER STREET</t>
  </si>
  <si>
    <t>CALIFORNIA STREET</t>
  </si>
  <si>
    <t>DAWES STREET</t>
  </si>
  <si>
    <t>UPLAND RD</t>
  </si>
  <si>
    <t>Ward 6 FY 26</t>
  </si>
  <si>
    <t>BRIGGS AVENUE</t>
  </si>
  <si>
    <t>FENDERS AVE</t>
  </si>
  <si>
    <t>BROWN AVE</t>
  </si>
  <si>
    <t>CROW LANE</t>
  </si>
  <si>
    <t>HOYTS LANE</t>
  </si>
  <si>
    <t>MOSELEY AVENUE</t>
  </si>
  <si>
    <t>HARDING AVE</t>
  </si>
  <si>
    <t>Ward 5 FY 25</t>
  </si>
  <si>
    <t>Ward 5 FY 27</t>
  </si>
  <si>
    <t>GOLDSMITHS DRIVE</t>
  </si>
  <si>
    <t>LAVALEE LN</t>
  </si>
  <si>
    <t>BRADBURY LN</t>
  </si>
  <si>
    <t>ANDERSON LN</t>
  </si>
  <si>
    <t>FRANCES DR</t>
  </si>
  <si>
    <t>Ward 3 FY 27</t>
  </si>
  <si>
    <t>Ward 3 FY 25</t>
  </si>
  <si>
    <t>Ward 4 FY 24</t>
  </si>
  <si>
    <t>Ward 5 FY 23</t>
  </si>
  <si>
    <t>Ward 1 FY 23</t>
  </si>
  <si>
    <t>Ward 1 FY 25</t>
  </si>
  <si>
    <t>Ward 1 FY 27</t>
  </si>
  <si>
    <t>LANCASTER ROAD</t>
  </si>
  <si>
    <t>SHANDEL DR</t>
  </si>
  <si>
    <t>GARDEN STREET</t>
  </si>
  <si>
    <t>OTIS PL</t>
  </si>
  <si>
    <t>EAGLE STREET</t>
  </si>
  <si>
    <t>KENT ST</t>
  </si>
  <si>
    <t>CALDWELLS COURT</t>
  </si>
  <si>
    <t>BIRCH STREET</t>
  </si>
  <si>
    <t>BRICHER PLACE</t>
  </si>
  <si>
    <t>CURRIERS COURT</t>
  </si>
  <si>
    <t>PAPANTI COURT</t>
  </si>
  <si>
    <t>PERKINS WAY</t>
  </si>
  <si>
    <t>OCEAN ST</t>
  </si>
  <si>
    <t>PARKER ST</t>
  </si>
  <si>
    <t>PREBLE RD</t>
  </si>
  <si>
    <t>FARRELL STREET</t>
  </si>
  <si>
    <t>RAWSON AVE</t>
  </si>
  <si>
    <t>MCCLINTOCK AVE</t>
  </si>
  <si>
    <t>Ward 2 FY 24</t>
  </si>
  <si>
    <t>Ward 4 FY 26</t>
  </si>
  <si>
    <t>MUNROE STREET</t>
  </si>
  <si>
    <t>TYNG ST</t>
  </si>
  <si>
    <t>OAKLAND ST</t>
  </si>
  <si>
    <t>TRACY STREET</t>
  </si>
  <si>
    <t>SIMMONS DRIVE</t>
  </si>
  <si>
    <t>STICKNEY AVENUE</t>
  </si>
  <si>
    <t>GOLDEN DR</t>
  </si>
  <si>
    <t>NORTH ATKINSON STREET</t>
  </si>
  <si>
    <t>CHARRON DR</t>
  </si>
  <si>
    <t>SIMMONS DR</t>
  </si>
  <si>
    <t>IONA AVENUE</t>
  </si>
  <si>
    <t>PETERS ROAD</t>
  </si>
  <si>
    <t>MARQUAND RD</t>
  </si>
  <si>
    <t>HAWTHORNE RD</t>
  </si>
  <si>
    <t>Ward 6 FY 24</t>
  </si>
  <si>
    <t>Ward 3 FY 23</t>
  </si>
  <si>
    <t>GRAF RD</t>
  </si>
  <si>
    <t>NEPTUNE STREET</t>
  </si>
  <si>
    <t>WATER STREET</t>
  </si>
  <si>
    <t>WOODWELL AVE</t>
  </si>
  <si>
    <t>ROUTE 1</t>
  </si>
  <si>
    <t xml:space="preserve">LOIS ST </t>
  </si>
  <si>
    <t>DOE RUN DRIVE</t>
  </si>
  <si>
    <t xml:space="preserve">HALE ST </t>
  </si>
  <si>
    <t>NA</t>
  </si>
  <si>
    <t>Sidewalk Material Proposed</t>
  </si>
  <si>
    <t>Asphalt</t>
  </si>
  <si>
    <t>TBD</t>
  </si>
  <si>
    <t>Brick</t>
  </si>
  <si>
    <t>Estimated Cost</t>
  </si>
  <si>
    <t>Concrete</t>
  </si>
  <si>
    <t>Ward</t>
  </si>
  <si>
    <t>Length (Mi)</t>
  </si>
  <si>
    <t>Road Surface 
Rating (RSR)</t>
  </si>
  <si>
    <t>Road Condition</t>
  </si>
  <si>
    <t>Sidewalk + Curb Calendar Year</t>
  </si>
  <si>
    <t>Road 
Calendar Year</t>
  </si>
  <si>
    <t>Proposed Curb Mat'l</t>
  </si>
  <si>
    <t>Current Sidewalk Mat'l</t>
  </si>
  <si>
    <t>Current Sidewalk replacement
 Cost (FY22)</t>
  </si>
  <si>
    <t>Proposed sidewalk material</t>
  </si>
  <si>
    <t>Proposed Sidewalk Cost (FY22)</t>
  </si>
  <si>
    <t>Granite</t>
  </si>
  <si>
    <t>ARPA</t>
  </si>
  <si>
    <t>None</t>
  </si>
  <si>
    <t xml:space="preserve">Brick </t>
  </si>
  <si>
    <t xml:space="preserve">Concrete </t>
  </si>
  <si>
    <t>Brick and Concrete</t>
  </si>
  <si>
    <t>CP 90</t>
  </si>
  <si>
    <t>Meals</t>
  </si>
  <si>
    <t xml:space="preserve">Asphalt </t>
  </si>
  <si>
    <t>Planned Sidewalk Spending (FY22)</t>
  </si>
  <si>
    <t>Road Repair Year</t>
  </si>
  <si>
    <t>Road Repair Calendar Year</t>
  </si>
  <si>
    <t>Sidewalk Repair Calendar Year</t>
  </si>
  <si>
    <t>WILLOW AVE</t>
  </si>
  <si>
    <t>MAPLE ST</t>
  </si>
  <si>
    <t>FOX RUN DRIVE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</si>
</sst>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00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168">
    <xf numFmtId="0" fontId="0" fillId="0" borderId="0" xfId="0"/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4" fontId="3" fillId="0" borderId="6" xfId="1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2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44" fontId="0" fillId="0" borderId="9" xfId="1" applyFont="1" applyBorder="1"/>
    <xf numFmtId="0" fontId="0" fillId="0" borderId="10" xfId="0" applyBorder="1"/>
    <xf numFmtId="0" fontId="0" fillId="0" borderId="11" xfId="0" applyBorder="1"/>
    <xf numFmtId="2" fontId="0" fillId="0" borderId="11" xfId="0" applyNumberFormat="1" applyBorder="1"/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4" fontId="0" fillId="0" borderId="12" xfId="1" applyFont="1" applyBorder="1"/>
    <xf numFmtId="0" fontId="0" fillId="0" borderId="10" xfId="0" applyBorder="1" applyAlignment="1">
      <alignment horizontal="center"/>
    </xf>
    <xf numFmtId="44" fontId="0" fillId="0" borderId="12" xfId="1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44" fontId="0" fillId="0" borderId="19" xfId="1" applyFont="1" applyBorder="1"/>
    <xf numFmtId="0" fontId="3" fillId="4" borderId="11" xfId="0" applyFont="1" applyFill="1" applyBorder="1" applyAlignment="1">
      <alignment horizontal="center"/>
    </xf>
    <xf numFmtId="44" fontId="0" fillId="4" borderId="11" xfId="0" applyNumberFormat="1" applyFill="1" applyBorder="1" applyAlignment="1">
      <alignment horizontal="center"/>
    </xf>
    <xf numFmtId="44" fontId="0" fillId="0" borderId="11" xfId="1" applyFont="1" applyBorder="1"/>
    <xf numFmtId="0" fontId="0" fillId="0" borderId="13" xfId="0" applyBorder="1"/>
    <xf numFmtId="0" fontId="2" fillId="2" borderId="4" xfId="2" applyBorder="1" applyAlignment="1">
      <alignment horizontal="center"/>
    </xf>
    <xf numFmtId="0" fontId="2" fillId="2" borderId="5" xfId="2" applyBorder="1" applyAlignment="1">
      <alignment horizontal="center"/>
    </xf>
    <xf numFmtId="44" fontId="2" fillId="2" borderId="6" xfId="2" applyNumberFormat="1" applyBorder="1" applyAlignment="1">
      <alignment horizontal="center"/>
    </xf>
    <xf numFmtId="0" fontId="5" fillId="5" borderId="0" xfId="0" applyFont="1" applyFill="1"/>
    <xf numFmtId="44" fontId="5" fillId="5" borderId="0" xfId="0" applyNumberFormat="1" applyFont="1" applyFill="1"/>
    <xf numFmtId="0" fontId="3" fillId="0" borderId="23" xfId="3" applyFont="1" applyFill="1" applyBorder="1" applyAlignment="1">
      <alignment horizontal="center"/>
    </xf>
    <xf numFmtId="44" fontId="0" fillId="0" borderId="11" xfId="1" applyFont="1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0" fillId="0" borderId="0" xfId="0" applyFont="1"/>
    <xf numFmtId="0" fontId="0" fillId="0" borderId="11" xfId="0" applyFont="1" applyBorder="1"/>
    <xf numFmtId="0" fontId="0" fillId="0" borderId="1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4" fontId="1" fillId="0" borderId="11" xfId="1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vertical="center"/>
    </xf>
    <xf numFmtId="44" fontId="0" fillId="0" borderId="8" xfId="1" applyFont="1" applyBorder="1" applyAlignment="1">
      <alignment horizontal="center"/>
    </xf>
    <xf numFmtId="44" fontId="1" fillId="0" borderId="8" xfId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11" xfId="0" applyBorder="1" applyAlignment="1">
      <alignment horizontal="left" vertical="center"/>
    </xf>
    <xf numFmtId="44" fontId="0" fillId="0" borderId="11" xfId="1" applyFont="1" applyFill="1" applyBorder="1"/>
    <xf numFmtId="0" fontId="0" fillId="0" borderId="11" xfId="0" applyBorder="1" applyAlignment="1">
      <alignment horizontal="left"/>
    </xf>
    <xf numFmtId="0" fontId="1" fillId="0" borderId="0" xfId="3" applyFill="1" applyBorder="1" applyAlignment="1">
      <alignment horizontal="center"/>
    </xf>
    <xf numFmtId="0" fontId="1" fillId="0" borderId="23" xfId="3" applyFill="1" applyBorder="1" applyAlignment="1">
      <alignment horizontal="center"/>
    </xf>
    <xf numFmtId="44" fontId="1" fillId="0" borderId="23" xfId="3" applyNumberFormat="1" applyFill="1" applyBorder="1" applyAlignment="1">
      <alignment horizontal="center"/>
    </xf>
    <xf numFmtId="0" fontId="0" fillId="0" borderId="8" xfId="0" applyFont="1" applyBorder="1"/>
    <xf numFmtId="0" fontId="0" fillId="0" borderId="8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8" xfId="0" applyBorder="1" applyAlignment="1">
      <alignment horizontal="left"/>
    </xf>
    <xf numFmtId="2" fontId="3" fillId="0" borderId="11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1" fillId="0" borderId="0" xfId="3" applyNumberFormat="1" applyFill="1" applyAlignment="1">
      <alignment horizontal="center"/>
    </xf>
    <xf numFmtId="0" fontId="3" fillId="7" borderId="11" xfId="3" applyFont="1" applyFill="1" applyBorder="1" applyAlignment="1">
      <alignment horizontal="center"/>
    </xf>
    <xf numFmtId="0" fontId="3" fillId="3" borderId="11" xfId="3" applyFont="1" applyBorder="1" applyAlignment="1">
      <alignment horizontal="center"/>
    </xf>
    <xf numFmtId="0" fontId="3" fillId="8" borderId="11" xfId="3" applyFont="1" applyFill="1" applyBorder="1" applyAlignment="1">
      <alignment horizontal="center"/>
    </xf>
    <xf numFmtId="44" fontId="0" fillId="0" borderId="8" xfId="1" applyFont="1" applyBorder="1"/>
    <xf numFmtId="44" fontId="3" fillId="4" borderId="11" xfId="0" applyNumberFormat="1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44" fontId="3" fillId="6" borderId="11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44" fontId="3" fillId="3" borderId="11" xfId="3" applyNumberFormat="1" applyFont="1" applyBorder="1" applyAlignment="1">
      <alignment horizontal="center"/>
    </xf>
    <xf numFmtId="44" fontId="3" fillId="8" borderId="11" xfId="3" applyNumberFormat="1" applyFont="1" applyFill="1" applyBorder="1" applyAlignment="1">
      <alignment horizontal="center"/>
    </xf>
    <xf numFmtId="44" fontId="3" fillId="7" borderId="11" xfId="3" applyNumberFormat="1" applyFont="1" applyFill="1" applyBorder="1" applyAlignment="1">
      <alignment horizontal="center"/>
    </xf>
    <xf numFmtId="0" fontId="3" fillId="9" borderId="11" xfId="3" applyFont="1" applyFill="1" applyBorder="1"/>
    <xf numFmtId="44" fontId="3" fillId="3" borderId="11" xfId="3" applyNumberFormat="1" applyFont="1" applyBorder="1"/>
    <xf numFmtId="0" fontId="3" fillId="8" borderId="0" xfId="3" applyFont="1" applyFill="1"/>
    <xf numFmtId="44" fontId="3" fillId="8" borderId="0" xfId="3" applyNumberFormat="1" applyFont="1" applyFill="1" applyAlignment="1">
      <alignment horizontal="center"/>
    </xf>
    <xf numFmtId="0" fontId="3" fillId="7" borderId="0" xfId="3" applyFont="1" applyFill="1"/>
    <xf numFmtId="44" fontId="3" fillId="7" borderId="0" xfId="3" applyNumberFormat="1" applyFont="1" applyFill="1" applyAlignment="1">
      <alignment horizontal="center"/>
    </xf>
    <xf numFmtId="44" fontId="3" fillId="6" borderId="11" xfId="1" applyFont="1" applyFill="1" applyBorder="1" applyAlignment="1">
      <alignment horizontal="center"/>
    </xf>
    <xf numFmtId="44" fontId="3" fillId="4" borderId="8" xfId="1" applyFont="1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44" fontId="0" fillId="10" borderId="11" xfId="1" applyFont="1" applyFill="1" applyBorder="1"/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65" fontId="0" fillId="0" borderId="0" xfId="0" applyNumberFormat="1"/>
    <xf numFmtId="0" fontId="6" fillId="12" borderId="29" xfId="0" applyFont="1" applyFill="1" applyBorder="1" applyAlignment="1">
      <alignment horizontal="left" vertical="center"/>
    </xf>
    <xf numFmtId="0" fontId="6" fillId="12" borderId="29" xfId="0" applyFont="1" applyFill="1" applyBorder="1" applyAlignment="1">
      <alignment horizontal="center" vertical="center"/>
    </xf>
    <xf numFmtId="44" fontId="6" fillId="12" borderId="29" xfId="1" applyFont="1" applyFill="1" applyBorder="1" applyAlignment="1">
      <alignment horizontal="center" vertical="center" wrapText="1"/>
    </xf>
    <xf numFmtId="44" fontId="6" fillId="12" borderId="29" xfId="1" applyFont="1" applyFill="1" applyBorder="1" applyAlignment="1">
      <alignment horizontal="left" vertical="center" wrapText="1"/>
    </xf>
    <xf numFmtId="44" fontId="6" fillId="13" borderId="29" xfId="1" applyFont="1" applyFill="1" applyBorder="1" applyAlignment="1">
      <alignment horizontal="center" vertical="center" wrapText="1"/>
    </xf>
    <xf numFmtId="165" fontId="6" fillId="14" borderId="29" xfId="1" applyNumberFormat="1" applyFont="1" applyFill="1" applyBorder="1" applyAlignment="1">
      <alignment horizontal="center" vertical="center" wrapText="1"/>
    </xf>
    <xf numFmtId="0" fontId="6" fillId="14" borderId="29" xfId="1" applyNumberFormat="1" applyFont="1" applyFill="1" applyBorder="1" applyAlignment="1">
      <alignment horizontal="center" vertical="center" wrapText="1"/>
    </xf>
    <xf numFmtId="44" fontId="6" fillId="14" borderId="29" xfId="1" applyFont="1" applyFill="1" applyBorder="1" applyAlignment="1">
      <alignment horizontal="center" vertical="center" wrapText="1"/>
    </xf>
    <xf numFmtId="0" fontId="0" fillId="11" borderId="11" xfId="0" applyFill="1" applyBorder="1" applyAlignment="1">
      <alignment horizontal="left" vertical="center"/>
    </xf>
    <xf numFmtId="2" fontId="0" fillId="11" borderId="11" xfId="0" applyNumberFormat="1" applyFill="1" applyBorder="1" applyAlignment="1">
      <alignment horizontal="left" vertical="center"/>
    </xf>
    <xf numFmtId="0" fontId="0" fillId="11" borderId="11" xfId="0" applyFill="1" applyBorder="1" applyAlignment="1">
      <alignment horizontal="center" vertical="center"/>
    </xf>
    <xf numFmtId="165" fontId="0" fillId="11" borderId="11" xfId="0" applyNumberFormat="1" applyFill="1" applyBorder="1" applyAlignment="1">
      <alignment horizontal="left" vertical="center"/>
    </xf>
    <xf numFmtId="0" fontId="0" fillId="11" borderId="16" xfId="0" applyFill="1" applyBorder="1" applyAlignment="1">
      <alignment horizontal="center" vertical="center"/>
    </xf>
    <xf numFmtId="0" fontId="0" fillId="15" borderId="28" xfId="0" applyFill="1" applyBorder="1" applyAlignment="1">
      <alignment horizontal="left" vertical="center"/>
    </xf>
    <xf numFmtId="0" fontId="0" fillId="15" borderId="11" xfId="0" applyFill="1" applyBorder="1" applyAlignment="1">
      <alignment horizontal="left" vertical="center"/>
    </xf>
    <xf numFmtId="2" fontId="0" fillId="15" borderId="11" xfId="0" applyNumberFormat="1" applyFill="1" applyBorder="1" applyAlignment="1">
      <alignment horizontal="left" vertical="center"/>
    </xf>
    <xf numFmtId="0" fontId="0" fillId="15" borderId="11" xfId="0" applyFill="1" applyBorder="1" applyAlignment="1">
      <alignment horizontal="center" vertical="center"/>
    </xf>
    <xf numFmtId="165" fontId="0" fillId="15" borderId="11" xfId="0" applyNumberFormat="1" applyFill="1" applyBorder="1" applyAlignment="1">
      <alignment horizontal="left" vertical="center"/>
    </xf>
    <xf numFmtId="165" fontId="0" fillId="15" borderId="8" xfId="0" applyNumberFormat="1" applyFill="1" applyBorder="1" applyAlignment="1">
      <alignment horizontal="left" vertical="center"/>
    </xf>
    <xf numFmtId="0" fontId="0" fillId="16" borderId="11" xfId="0" applyFill="1" applyBorder="1" applyAlignment="1">
      <alignment horizontal="left" vertical="center"/>
    </xf>
    <xf numFmtId="2" fontId="0" fillId="16" borderId="11" xfId="0" applyNumberFormat="1" applyFill="1" applyBorder="1" applyAlignment="1">
      <alignment horizontal="left" vertical="center"/>
    </xf>
    <xf numFmtId="0" fontId="0" fillId="16" borderId="11" xfId="0" applyFill="1" applyBorder="1" applyAlignment="1">
      <alignment horizontal="center" vertical="center"/>
    </xf>
    <xf numFmtId="165" fontId="0" fillId="16" borderId="11" xfId="0" applyNumberFormat="1" applyFill="1" applyBorder="1" applyAlignment="1">
      <alignment horizontal="left" vertical="center"/>
    </xf>
    <xf numFmtId="0" fontId="0" fillId="16" borderId="28" xfId="0" applyFill="1" applyBorder="1" applyAlignment="1">
      <alignment horizontal="left" vertical="center"/>
    </xf>
    <xf numFmtId="0" fontId="0" fillId="17" borderId="11" xfId="0" applyFill="1" applyBorder="1" applyAlignment="1">
      <alignment horizontal="left" vertical="center"/>
    </xf>
    <xf numFmtId="2" fontId="0" fillId="17" borderId="11" xfId="0" applyNumberFormat="1" applyFill="1" applyBorder="1" applyAlignment="1">
      <alignment horizontal="left" vertical="center"/>
    </xf>
    <xf numFmtId="0" fontId="0" fillId="17" borderId="11" xfId="0" applyFill="1" applyBorder="1" applyAlignment="1">
      <alignment horizontal="center" vertical="center"/>
    </xf>
    <xf numFmtId="165" fontId="0" fillId="17" borderId="11" xfId="0" applyNumberFormat="1" applyFill="1" applyBorder="1" applyAlignment="1">
      <alignment horizontal="left" vertical="center"/>
    </xf>
    <xf numFmtId="0" fontId="0" fillId="18" borderId="28" xfId="0" applyFill="1" applyBorder="1" applyAlignment="1">
      <alignment horizontal="left" vertical="center"/>
    </xf>
    <xf numFmtId="0" fontId="0" fillId="18" borderId="11" xfId="0" applyFill="1" applyBorder="1" applyAlignment="1">
      <alignment horizontal="left" vertical="center"/>
    </xf>
    <xf numFmtId="2" fontId="0" fillId="18" borderId="11" xfId="0" applyNumberFormat="1" applyFill="1" applyBorder="1" applyAlignment="1">
      <alignment horizontal="left" vertical="center"/>
    </xf>
    <xf numFmtId="0" fontId="0" fillId="18" borderId="11" xfId="0" applyFill="1" applyBorder="1" applyAlignment="1">
      <alignment horizontal="center" vertical="center"/>
    </xf>
    <xf numFmtId="165" fontId="0" fillId="18" borderId="11" xfId="0" applyNumberFormat="1" applyFill="1" applyBorder="1" applyAlignment="1">
      <alignment horizontal="left" vertical="center"/>
    </xf>
    <xf numFmtId="0" fontId="3" fillId="0" borderId="5" xfId="0" applyFont="1" applyBorder="1" applyAlignment="1"/>
    <xf numFmtId="0" fontId="0" fillId="0" borderId="0" xfId="0" applyAlignment="1"/>
    <xf numFmtId="0" fontId="0" fillId="0" borderId="11" xfId="0" applyBorder="1" applyAlignment="1">
      <alignment horizontal="left" vertical="center"/>
    </xf>
    <xf numFmtId="0" fontId="4" fillId="0" borderId="11" xfId="0" applyFont="1" applyBorder="1" applyAlignment="1">
      <alignment horizontal="right"/>
    </xf>
    <xf numFmtId="0" fontId="3" fillId="3" borderId="1" xfId="3" applyFont="1" applyBorder="1" applyAlignment="1">
      <alignment horizontal="center"/>
    </xf>
    <xf numFmtId="0" fontId="3" fillId="3" borderId="2" xfId="3" applyFont="1" applyBorder="1" applyAlignment="1">
      <alignment horizontal="center"/>
    </xf>
    <xf numFmtId="0" fontId="3" fillId="3" borderId="25" xfId="3" applyFont="1" applyBorder="1" applyAlignment="1">
      <alignment horizontal="center"/>
    </xf>
    <xf numFmtId="0" fontId="3" fillId="3" borderId="3" xfId="3" applyFont="1" applyBorder="1" applyAlignment="1">
      <alignment horizontal="center"/>
    </xf>
    <xf numFmtId="0" fontId="3" fillId="8" borderId="1" xfId="3" applyFont="1" applyFill="1" applyBorder="1" applyAlignment="1">
      <alignment horizontal="center"/>
    </xf>
    <xf numFmtId="0" fontId="3" fillId="8" borderId="2" xfId="3" applyFont="1" applyFill="1" applyBorder="1" applyAlignment="1">
      <alignment horizontal="center"/>
    </xf>
    <xf numFmtId="0" fontId="3" fillId="8" borderId="25" xfId="3" applyFont="1" applyFill="1" applyBorder="1" applyAlignment="1">
      <alignment horizontal="center"/>
    </xf>
    <xf numFmtId="0" fontId="3" fillId="8" borderId="3" xfId="3" applyFont="1" applyFill="1" applyBorder="1" applyAlignment="1">
      <alignment horizontal="center"/>
    </xf>
    <xf numFmtId="0" fontId="3" fillId="7" borderId="20" xfId="3" applyFont="1" applyFill="1" applyBorder="1" applyAlignment="1">
      <alignment horizontal="center"/>
    </xf>
    <xf numFmtId="0" fontId="3" fillId="7" borderId="21" xfId="3" applyFont="1" applyFill="1" applyBorder="1" applyAlignment="1">
      <alignment horizontal="center"/>
    </xf>
    <xf numFmtId="0" fontId="3" fillId="7" borderId="22" xfId="3" applyFont="1" applyFill="1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4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6" borderId="27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3" fillId="7" borderId="1" xfId="3" applyFont="1" applyFill="1" applyBorder="1" applyAlignment="1">
      <alignment horizontal="center"/>
    </xf>
    <xf numFmtId="0" fontId="3" fillId="7" borderId="2" xfId="3" applyFont="1" applyFill="1" applyBorder="1" applyAlignment="1">
      <alignment horizontal="center"/>
    </xf>
    <xf numFmtId="0" fontId="3" fillId="7" borderId="25" xfId="3" applyFont="1" applyFill="1" applyBorder="1" applyAlignment="1">
      <alignment horizontal="center"/>
    </xf>
    <xf numFmtId="0" fontId="3" fillId="7" borderId="3" xfId="3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25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4">
    <cellStyle name="60% - Accent5" xfId="3" builtinId="48"/>
    <cellStyle name="Bad" xfId="2" builtinId="27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B1" zoomScale="90" zoomScaleNormal="90" workbookViewId="0">
      <selection activeCell="D32" sqref="D32"/>
    </sheetView>
  </sheetViews>
  <sheetFormatPr defaultRowHeight="15" x14ac:dyDescent="0.25"/>
  <cols>
    <col min="1" max="1" width="22.42578125" style="1" customWidth="1"/>
    <col min="2" max="2" width="20.85546875" style="1" customWidth="1"/>
    <col min="3" max="3" width="21.42578125" style="1" customWidth="1"/>
    <col min="4" max="4" width="24.7109375" style="117" bestFit="1" customWidth="1"/>
    <col min="5" max="5" width="19.5703125" style="1" customWidth="1"/>
    <col min="6" max="6" width="24.28515625" style="1" customWidth="1"/>
    <col min="7" max="7" width="15.28515625" style="1" customWidth="1"/>
    <col min="8" max="8" width="15.28515625" customWidth="1"/>
    <col min="9" max="9" width="24" customWidth="1"/>
    <col min="10" max="10" width="28.42578125" bestFit="1" customWidth="1"/>
    <col min="11" max="11" width="26.42578125" bestFit="1" customWidth="1"/>
    <col min="12" max="12" width="64.7109375" style="1" customWidth="1"/>
  </cols>
  <sheetData>
    <row r="1" spans="1:12" ht="15.75" thickBot="1" x14ac:dyDescent="0.3">
      <c r="A1" s="120" t="s">
        <v>274</v>
      </c>
      <c r="B1" s="121"/>
      <c r="C1" s="121"/>
      <c r="D1" s="121"/>
      <c r="E1" s="121"/>
      <c r="F1" s="121"/>
      <c r="G1" s="121"/>
      <c r="H1" s="121"/>
      <c r="I1" s="121"/>
      <c r="J1" s="122"/>
      <c r="K1" s="122"/>
      <c r="L1" s="123"/>
    </row>
    <row r="2" spans="1:12" ht="15.75" thickBot="1" x14ac:dyDescent="0.3">
      <c r="A2" s="2" t="s">
        <v>0</v>
      </c>
      <c r="B2" s="3" t="s">
        <v>1</v>
      </c>
      <c r="C2" s="3" t="s">
        <v>2</v>
      </c>
      <c r="D2" s="116" t="s">
        <v>350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351</v>
      </c>
      <c r="K2" s="3" t="s">
        <v>322</v>
      </c>
      <c r="L2" s="4" t="s">
        <v>326</v>
      </c>
    </row>
    <row r="3" spans="1:12" x14ac:dyDescent="0.25">
      <c r="A3" s="6" t="s">
        <v>315</v>
      </c>
      <c r="B3" s="6" t="s">
        <v>278</v>
      </c>
      <c r="C3" s="6" t="s">
        <v>82</v>
      </c>
      <c r="D3" s="8">
        <v>2022</v>
      </c>
      <c r="E3" s="8" t="s">
        <v>20</v>
      </c>
      <c r="F3" s="8" t="s">
        <v>15</v>
      </c>
      <c r="G3" s="7">
        <v>761.95908317787598</v>
      </c>
      <c r="H3" s="7">
        <v>0.14431043242005201</v>
      </c>
      <c r="I3" s="8">
        <v>59</v>
      </c>
      <c r="J3" s="8" t="s">
        <v>321</v>
      </c>
      <c r="K3" s="8" t="s">
        <v>321</v>
      </c>
      <c r="L3" s="62">
        <v>22750</v>
      </c>
    </row>
    <row r="4" spans="1:12" x14ac:dyDescent="0.25">
      <c r="A4" s="11" t="s">
        <v>315</v>
      </c>
      <c r="B4" s="11" t="s">
        <v>82</v>
      </c>
      <c r="C4" s="11" t="s">
        <v>81</v>
      </c>
      <c r="D4" s="8">
        <v>2022</v>
      </c>
      <c r="E4" s="14" t="s">
        <v>14</v>
      </c>
      <c r="F4" s="14" t="s">
        <v>15</v>
      </c>
      <c r="G4" s="13">
        <v>552.14028159817303</v>
      </c>
      <c r="H4" s="13">
        <v>0.104572023029957</v>
      </c>
      <c r="I4" s="14">
        <v>67</v>
      </c>
      <c r="J4" s="8" t="s">
        <v>321</v>
      </c>
      <c r="K4" s="8" t="s">
        <v>321</v>
      </c>
      <c r="L4" s="23">
        <v>22750</v>
      </c>
    </row>
    <row r="5" spans="1:12" x14ac:dyDescent="0.25">
      <c r="A5" s="11" t="s">
        <v>315</v>
      </c>
      <c r="B5" s="11" t="s">
        <v>81</v>
      </c>
      <c r="C5" s="11" t="s">
        <v>316</v>
      </c>
      <c r="D5" s="8">
        <v>2022</v>
      </c>
      <c r="E5" s="14" t="s">
        <v>14</v>
      </c>
      <c r="F5" s="14" t="s">
        <v>15</v>
      </c>
      <c r="G5" s="13">
        <v>405.096245036087</v>
      </c>
      <c r="H5" s="13">
        <v>7.6722773681076994E-2</v>
      </c>
      <c r="I5" s="14">
        <v>63</v>
      </c>
      <c r="J5" s="8" t="s">
        <v>321</v>
      </c>
      <c r="K5" s="8" t="s">
        <v>321</v>
      </c>
      <c r="L5" s="23">
        <v>22750</v>
      </c>
    </row>
    <row r="6" spans="1:12" x14ac:dyDescent="0.25">
      <c r="A6" s="11" t="s">
        <v>315</v>
      </c>
      <c r="B6" s="11" t="s">
        <v>316</v>
      </c>
      <c r="C6" s="11" t="s">
        <v>180</v>
      </c>
      <c r="D6" s="8">
        <v>2022</v>
      </c>
      <c r="E6" s="14" t="s">
        <v>20</v>
      </c>
      <c r="F6" s="14" t="s">
        <v>15</v>
      </c>
      <c r="G6" s="13">
        <v>274.47756053431198</v>
      </c>
      <c r="H6" s="13">
        <v>5.1984386464832E-2</v>
      </c>
      <c r="I6" s="14">
        <v>59</v>
      </c>
      <c r="J6" s="8" t="s">
        <v>321</v>
      </c>
      <c r="K6" s="8" t="s">
        <v>321</v>
      </c>
      <c r="L6" s="23">
        <v>22750</v>
      </c>
    </row>
    <row r="7" spans="1:12" x14ac:dyDescent="0.25">
      <c r="A7" s="11" t="s">
        <v>18</v>
      </c>
      <c r="B7" s="11" t="s">
        <v>19</v>
      </c>
      <c r="C7" s="11" t="s">
        <v>12</v>
      </c>
      <c r="D7" s="8">
        <v>2022</v>
      </c>
      <c r="E7" s="14" t="s">
        <v>20</v>
      </c>
      <c r="F7" s="14" t="s">
        <v>21</v>
      </c>
      <c r="G7" s="13">
        <v>179.24539771741701</v>
      </c>
      <c r="H7" s="13">
        <v>3.3947991991935003E-2</v>
      </c>
      <c r="I7" s="14">
        <v>29</v>
      </c>
      <c r="J7" s="14" t="s">
        <v>324</v>
      </c>
      <c r="K7" s="14" t="s">
        <v>323</v>
      </c>
      <c r="L7" s="23">
        <v>22800</v>
      </c>
    </row>
    <row r="8" spans="1:12" x14ac:dyDescent="0.25">
      <c r="A8" s="11" t="s">
        <v>22</v>
      </c>
      <c r="B8" s="11" t="s">
        <v>19</v>
      </c>
      <c r="C8" s="11" t="s">
        <v>12</v>
      </c>
      <c r="D8" s="8">
        <v>2022</v>
      </c>
      <c r="E8" s="14" t="s">
        <v>20</v>
      </c>
      <c r="F8" s="14" t="s">
        <v>21</v>
      </c>
      <c r="G8" s="13">
        <v>203.917333053373</v>
      </c>
      <c r="H8" s="13">
        <v>3.8620707017683997E-2</v>
      </c>
      <c r="I8" s="14">
        <v>10</v>
      </c>
      <c r="J8" s="14" t="s">
        <v>324</v>
      </c>
      <c r="K8" s="14" t="s">
        <v>323</v>
      </c>
      <c r="L8" s="23">
        <v>32600</v>
      </c>
    </row>
    <row r="9" spans="1:12" x14ac:dyDescent="0.25">
      <c r="A9" s="118" t="s">
        <v>23</v>
      </c>
      <c r="B9" s="11" t="s">
        <v>24</v>
      </c>
      <c r="C9" s="11" t="s">
        <v>25</v>
      </c>
      <c r="D9" s="8">
        <v>2022</v>
      </c>
      <c r="E9" s="14" t="s">
        <v>20</v>
      </c>
      <c r="F9" s="14" t="s">
        <v>21</v>
      </c>
      <c r="G9" s="13">
        <v>250.80401833985201</v>
      </c>
      <c r="H9" s="13">
        <v>4.7500761049215003E-2</v>
      </c>
      <c r="I9" s="14">
        <v>6</v>
      </c>
      <c r="J9" s="14" t="s">
        <v>324</v>
      </c>
      <c r="K9" s="14" t="s">
        <v>323</v>
      </c>
      <c r="L9" s="47">
        <v>40600</v>
      </c>
    </row>
    <row r="10" spans="1:12" x14ac:dyDescent="0.25">
      <c r="A10" s="118"/>
      <c r="B10" s="11" t="s">
        <v>25</v>
      </c>
      <c r="C10" s="11" t="s">
        <v>26</v>
      </c>
      <c r="D10" s="8">
        <v>2022</v>
      </c>
      <c r="E10" s="14" t="s">
        <v>20</v>
      </c>
      <c r="F10" s="14" t="s">
        <v>21</v>
      </c>
      <c r="G10" s="13">
        <v>260.75494220822202</v>
      </c>
      <c r="H10" s="13">
        <v>4.9385405721254001E-2</v>
      </c>
      <c r="I10" s="14">
        <v>6</v>
      </c>
      <c r="J10" s="14" t="s">
        <v>324</v>
      </c>
      <c r="K10" s="14" t="s">
        <v>323</v>
      </c>
      <c r="L10" s="23">
        <v>40600</v>
      </c>
    </row>
    <row r="11" spans="1:12" x14ac:dyDescent="0.25">
      <c r="A11" s="118"/>
      <c r="B11" s="11" t="s">
        <v>27</v>
      </c>
      <c r="C11" s="11" t="s">
        <v>24</v>
      </c>
      <c r="D11" s="8">
        <v>2022</v>
      </c>
      <c r="E11" s="14" t="s">
        <v>20</v>
      </c>
      <c r="F11" s="14" t="s">
        <v>21</v>
      </c>
      <c r="G11" s="13">
        <v>395.97250826271301</v>
      </c>
      <c r="H11" s="13">
        <v>7.4994793231574999E-2</v>
      </c>
      <c r="I11" s="14">
        <v>20</v>
      </c>
      <c r="J11" s="14" t="s">
        <v>324</v>
      </c>
      <c r="K11" s="14" t="s">
        <v>323</v>
      </c>
      <c r="L11" s="23">
        <v>40600</v>
      </c>
    </row>
    <row r="12" spans="1:12" x14ac:dyDescent="0.25">
      <c r="A12" s="11" t="s">
        <v>81</v>
      </c>
      <c r="B12" s="11" t="s">
        <v>82</v>
      </c>
      <c r="C12" s="11" t="s">
        <v>39</v>
      </c>
      <c r="D12" s="8">
        <v>2022</v>
      </c>
      <c r="E12" s="14" t="s">
        <v>35</v>
      </c>
      <c r="F12" s="14" t="s">
        <v>21</v>
      </c>
      <c r="G12" s="13">
        <v>179.21857639999999</v>
      </c>
      <c r="H12" s="13">
        <v>3.3942911999999999E-2</v>
      </c>
      <c r="I12" s="14">
        <v>5</v>
      </c>
      <c r="J12" s="14" t="s">
        <v>321</v>
      </c>
      <c r="K12" s="14" t="s">
        <v>321</v>
      </c>
      <c r="L12" s="47">
        <v>12000</v>
      </c>
    </row>
    <row r="13" spans="1:12" x14ac:dyDescent="0.25">
      <c r="A13" s="11" t="s">
        <v>84</v>
      </c>
      <c r="B13" s="11" t="s">
        <v>85</v>
      </c>
      <c r="C13" s="11" t="s">
        <v>86</v>
      </c>
      <c r="D13" s="8">
        <v>2022</v>
      </c>
      <c r="E13" s="14" t="s">
        <v>35</v>
      </c>
      <c r="F13" s="14" t="s">
        <v>21</v>
      </c>
      <c r="G13" s="13">
        <v>264.28431849999998</v>
      </c>
      <c r="H13" s="13">
        <v>5.0053847999999998E-2</v>
      </c>
      <c r="I13" s="14">
        <v>38</v>
      </c>
      <c r="J13" s="14" t="s">
        <v>321</v>
      </c>
      <c r="K13" s="14" t="s">
        <v>321</v>
      </c>
      <c r="L13" s="23">
        <v>31666.666666666668</v>
      </c>
    </row>
    <row r="14" spans="1:12" x14ac:dyDescent="0.25">
      <c r="A14" s="119"/>
      <c r="B14" s="119"/>
      <c r="C14" s="119"/>
      <c r="D14" s="119"/>
      <c r="E14" s="119"/>
      <c r="F14" s="119"/>
      <c r="G14" s="56"/>
      <c r="H14" s="56"/>
      <c r="I14" s="70" t="s">
        <v>28</v>
      </c>
      <c r="J14" s="70"/>
      <c r="K14" s="70"/>
      <c r="L14" s="71">
        <f>SUM(L3:L13)</f>
        <v>311866.66666666669</v>
      </c>
    </row>
    <row r="15" spans="1:12" ht="15.75" thickBot="1" x14ac:dyDescent="0.3"/>
    <row r="16" spans="1:12" ht="15.75" thickBot="1" x14ac:dyDescent="0.3">
      <c r="A16" s="124" t="s">
        <v>275</v>
      </c>
      <c r="B16" s="125"/>
      <c r="C16" s="125"/>
      <c r="D16" s="125"/>
      <c r="E16" s="125"/>
      <c r="F16" s="125"/>
      <c r="G16" s="125"/>
      <c r="H16" s="125"/>
      <c r="I16" s="125"/>
      <c r="J16" s="126"/>
      <c r="K16" s="126"/>
      <c r="L16" s="127"/>
    </row>
    <row r="17" spans="1:12" ht="15.75" thickBot="1" x14ac:dyDescent="0.3">
      <c r="A17" s="2" t="s">
        <v>0</v>
      </c>
      <c r="B17" s="3" t="s">
        <v>1</v>
      </c>
      <c r="C17" s="3" t="s">
        <v>2</v>
      </c>
      <c r="D17" s="3" t="s">
        <v>350</v>
      </c>
      <c r="E17" s="3" t="s">
        <v>5</v>
      </c>
      <c r="F17" s="3" t="s">
        <v>6</v>
      </c>
      <c r="G17" s="3" t="s">
        <v>7</v>
      </c>
      <c r="H17" s="3" t="s">
        <v>8</v>
      </c>
      <c r="I17" s="3" t="s">
        <v>9</v>
      </c>
      <c r="J17" s="3" t="s">
        <v>351</v>
      </c>
      <c r="K17" s="3" t="s">
        <v>322</v>
      </c>
      <c r="L17" s="4" t="s">
        <v>326</v>
      </c>
    </row>
    <row r="18" spans="1:12" x14ac:dyDescent="0.25">
      <c r="A18" s="32" t="s">
        <v>154</v>
      </c>
      <c r="B18" s="48" t="s">
        <v>86</v>
      </c>
      <c r="C18" s="48" t="s">
        <v>19</v>
      </c>
      <c r="D18" s="14">
        <v>2024</v>
      </c>
      <c r="E18" s="14" t="s">
        <v>20</v>
      </c>
      <c r="F18" s="14" t="s">
        <v>31</v>
      </c>
      <c r="G18" s="13">
        <v>308.35742809999999</v>
      </c>
      <c r="H18" s="13">
        <v>5.8401028000000001E-2</v>
      </c>
      <c r="I18" s="14">
        <v>52</v>
      </c>
      <c r="J18" s="14">
        <v>2023</v>
      </c>
      <c r="K18" s="14" t="s">
        <v>324</v>
      </c>
      <c r="L18" s="31">
        <v>18633.011523500001</v>
      </c>
    </row>
    <row r="19" spans="1:12" x14ac:dyDescent="0.25">
      <c r="A19" s="46" t="s">
        <v>314</v>
      </c>
      <c r="B19" s="48" t="s">
        <v>216</v>
      </c>
      <c r="C19" s="48" t="s">
        <v>39</v>
      </c>
      <c r="D19" s="14">
        <v>2024</v>
      </c>
      <c r="E19" s="14" t="s">
        <v>14</v>
      </c>
      <c r="F19" s="14" t="s">
        <v>15</v>
      </c>
      <c r="G19" s="13">
        <v>635.18348160874405</v>
      </c>
      <c r="H19" s="13">
        <v>0.120299901819838</v>
      </c>
      <c r="I19" s="14">
        <v>72</v>
      </c>
      <c r="J19" s="14">
        <v>2023</v>
      </c>
      <c r="K19" s="14" t="s">
        <v>324</v>
      </c>
      <c r="L19" s="47">
        <v>172342.45371205994</v>
      </c>
    </row>
    <row r="20" spans="1:12" x14ac:dyDescent="0.25">
      <c r="A20" s="32" t="s">
        <v>277</v>
      </c>
      <c r="B20" s="48" t="s">
        <v>278</v>
      </c>
      <c r="C20" s="48" t="s">
        <v>98</v>
      </c>
      <c r="D20" s="14">
        <v>2024</v>
      </c>
      <c r="E20" s="14" t="s">
        <v>20</v>
      </c>
      <c r="F20" s="14" t="s">
        <v>15</v>
      </c>
      <c r="G20" s="13">
        <v>274.11292892416901</v>
      </c>
      <c r="H20" s="13">
        <v>5.1915327447759001E-2</v>
      </c>
      <c r="I20" s="14">
        <v>66</v>
      </c>
      <c r="J20" s="14">
        <v>2023</v>
      </c>
      <c r="K20" s="14" t="s">
        <v>324</v>
      </c>
      <c r="L20" s="47">
        <v>17944.041467218143</v>
      </c>
    </row>
    <row r="21" spans="1:12" x14ac:dyDescent="0.25">
      <c r="I21" s="72" t="s">
        <v>28</v>
      </c>
      <c r="J21" s="72"/>
      <c r="K21" s="72"/>
      <c r="L21" s="73">
        <f>SUM(L18:L20)</f>
        <v>208919.50670277808</v>
      </c>
    </row>
    <row r="22" spans="1:12" ht="15.75" thickBot="1" x14ac:dyDescent="0.3">
      <c r="L22" s="30"/>
    </row>
    <row r="23" spans="1:12" ht="15.75" thickBot="1" x14ac:dyDescent="0.3">
      <c r="A23" s="128" t="s">
        <v>276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30"/>
    </row>
    <row r="24" spans="1:12" ht="15.75" thickBot="1" x14ac:dyDescent="0.3">
      <c r="A24" s="2" t="s">
        <v>0</v>
      </c>
      <c r="B24" s="3" t="s">
        <v>1</v>
      </c>
      <c r="C24" s="3" t="s">
        <v>2</v>
      </c>
      <c r="D24" s="116" t="s">
        <v>350</v>
      </c>
      <c r="E24" s="3" t="s">
        <v>5</v>
      </c>
      <c r="F24" s="3" t="s">
        <v>6</v>
      </c>
      <c r="G24" s="3" t="s">
        <v>7</v>
      </c>
      <c r="H24" s="3" t="s">
        <v>8</v>
      </c>
      <c r="I24" s="3" t="s">
        <v>9</v>
      </c>
      <c r="J24" s="3" t="s">
        <v>351</v>
      </c>
      <c r="K24" s="3" t="s">
        <v>322</v>
      </c>
      <c r="L24" s="4" t="s">
        <v>326</v>
      </c>
    </row>
    <row r="25" spans="1:12" x14ac:dyDescent="0.25">
      <c r="A25" s="55" t="s">
        <v>213</v>
      </c>
      <c r="B25" s="55" t="s">
        <v>214</v>
      </c>
      <c r="C25" s="55" t="s">
        <v>39</v>
      </c>
      <c r="D25" s="8">
        <v>2026</v>
      </c>
      <c r="E25" s="8" t="s">
        <v>20</v>
      </c>
      <c r="F25" s="8" t="s">
        <v>21</v>
      </c>
      <c r="G25" s="7">
        <v>575.37423183202702</v>
      </c>
      <c r="H25" s="7">
        <v>0.10897239239242899</v>
      </c>
      <c r="I25" s="8">
        <v>33</v>
      </c>
      <c r="J25" s="8">
        <v>2025</v>
      </c>
      <c r="K25" s="8" t="s">
        <v>324</v>
      </c>
      <c r="L25" s="41">
        <v>104308.94312096963</v>
      </c>
    </row>
    <row r="26" spans="1:12" x14ac:dyDescent="0.25">
      <c r="A26" s="48" t="s">
        <v>215</v>
      </c>
      <c r="B26" s="48" t="s">
        <v>216</v>
      </c>
      <c r="C26" s="48" t="s">
        <v>217</v>
      </c>
      <c r="D26" s="8">
        <v>2026</v>
      </c>
      <c r="E26" s="14" t="s">
        <v>20</v>
      </c>
      <c r="F26" s="14" t="s">
        <v>15</v>
      </c>
      <c r="G26" s="13">
        <v>380.851477395887</v>
      </c>
      <c r="H26" s="13">
        <v>7.2130961628008999E-2</v>
      </c>
      <c r="I26" s="14">
        <v>45</v>
      </c>
      <c r="J26" s="8">
        <v>2025</v>
      </c>
      <c r="K26" s="8" t="s">
        <v>324</v>
      </c>
      <c r="L26" s="31">
        <v>77342.9705616836</v>
      </c>
    </row>
    <row r="27" spans="1:12" x14ac:dyDescent="0.25">
      <c r="A27" s="48" t="s">
        <v>218</v>
      </c>
      <c r="B27" s="48" t="s">
        <v>214</v>
      </c>
      <c r="C27" s="48" t="s">
        <v>39</v>
      </c>
      <c r="D27" s="8">
        <v>2026</v>
      </c>
      <c r="E27" s="14" t="s">
        <v>20</v>
      </c>
      <c r="F27" s="14" t="s">
        <v>15</v>
      </c>
      <c r="G27" s="13">
        <v>565.22880086555199</v>
      </c>
      <c r="H27" s="13">
        <v>0.107050909254839</v>
      </c>
      <c r="I27" s="14">
        <v>47</v>
      </c>
      <c r="J27" s="8">
        <v>2025</v>
      </c>
      <c r="K27" s="8" t="s">
        <v>324</v>
      </c>
      <c r="L27" s="31">
        <v>142886.28083171463</v>
      </c>
    </row>
    <row r="28" spans="1:12" x14ac:dyDescent="0.25">
      <c r="A28" s="48" t="s">
        <v>219</v>
      </c>
      <c r="B28" s="48" t="s">
        <v>39</v>
      </c>
      <c r="C28" s="48" t="s">
        <v>214</v>
      </c>
      <c r="D28" s="8">
        <v>2026</v>
      </c>
      <c r="E28" s="14" t="s">
        <v>14</v>
      </c>
      <c r="F28" s="14" t="s">
        <v>15</v>
      </c>
      <c r="G28" s="13">
        <v>570.58275431844504</v>
      </c>
      <c r="H28" s="13">
        <v>0.108064915590615</v>
      </c>
      <c r="I28" s="14">
        <v>71</v>
      </c>
      <c r="J28" s="8">
        <v>2025</v>
      </c>
      <c r="K28" s="8" t="s">
        <v>324</v>
      </c>
      <c r="L28" s="31">
        <v>72865.420399392533</v>
      </c>
    </row>
    <row r="29" spans="1:12" x14ac:dyDescent="0.25">
      <c r="A29" s="118" t="s">
        <v>220</v>
      </c>
      <c r="B29" s="48" t="s">
        <v>221</v>
      </c>
      <c r="C29" s="48" t="s">
        <v>222</v>
      </c>
      <c r="D29" s="8">
        <v>2026</v>
      </c>
      <c r="E29" s="14" t="s">
        <v>20</v>
      </c>
      <c r="F29" s="14" t="s">
        <v>21</v>
      </c>
      <c r="G29" s="13">
        <v>105.216048849682</v>
      </c>
      <c r="H29" s="13">
        <v>1.9927281979106998E-2</v>
      </c>
      <c r="I29" s="14">
        <v>29</v>
      </c>
      <c r="J29" s="8">
        <v>2025</v>
      </c>
      <c r="K29" s="8" t="s">
        <v>324</v>
      </c>
      <c r="L29" s="31">
        <v>24698.347272803854</v>
      </c>
    </row>
    <row r="30" spans="1:12" x14ac:dyDescent="0.25">
      <c r="A30" s="118"/>
      <c r="B30" s="48" t="s">
        <v>222</v>
      </c>
      <c r="C30" s="48" t="s">
        <v>90</v>
      </c>
      <c r="D30" s="8">
        <v>2026</v>
      </c>
      <c r="E30" s="14" t="s">
        <v>20</v>
      </c>
      <c r="F30" s="14" t="s">
        <v>21</v>
      </c>
      <c r="G30" s="13">
        <v>198.445840438733</v>
      </c>
      <c r="H30" s="13">
        <v>3.7584439477033001E-2</v>
      </c>
      <c r="I30" s="14">
        <v>39</v>
      </c>
      <c r="J30" s="8">
        <v>2025</v>
      </c>
      <c r="K30" s="8" t="s">
        <v>324</v>
      </c>
      <c r="L30" s="31">
        <v>54408.731855856109</v>
      </c>
    </row>
    <row r="31" spans="1:12" x14ac:dyDescent="0.25">
      <c r="I31" s="74" t="s">
        <v>28</v>
      </c>
      <c r="J31" s="74"/>
      <c r="K31" s="74"/>
      <c r="L31" s="75">
        <f>SUM(L25:L30)</f>
        <v>476510.69404242036</v>
      </c>
    </row>
    <row r="32" spans="1:12" x14ac:dyDescent="0.25">
      <c r="L32" s="30"/>
    </row>
  </sheetData>
  <mergeCells count="6">
    <mergeCell ref="A29:A30"/>
    <mergeCell ref="A9:A11"/>
    <mergeCell ref="A14:F14"/>
    <mergeCell ref="A1:L1"/>
    <mergeCell ref="A16:L16"/>
    <mergeCell ref="A23:L23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="90" zoomScaleNormal="90" workbookViewId="0">
      <selection activeCell="L12" sqref="L12"/>
    </sheetView>
  </sheetViews>
  <sheetFormatPr defaultRowHeight="15" x14ac:dyDescent="0.25"/>
  <cols>
    <col min="1" max="1" width="15.42578125" style="1" customWidth="1"/>
    <col min="2" max="2" width="18.5703125" style="1" customWidth="1"/>
    <col min="3" max="3" width="19.7109375" style="1" customWidth="1"/>
    <col min="4" max="4" width="24.7109375" style="1" bestFit="1" customWidth="1"/>
    <col min="5" max="5" width="20.5703125" style="1" customWidth="1"/>
    <col min="6" max="6" width="27" style="1" customWidth="1"/>
    <col min="7" max="7" width="13.7109375" style="1" customWidth="1"/>
    <col min="8" max="8" width="15" style="1" customWidth="1"/>
    <col min="9" max="9" width="25.5703125" style="1" customWidth="1"/>
    <col min="10" max="10" width="28.42578125" style="1" bestFit="1" customWidth="1"/>
    <col min="11" max="11" width="25.5703125" style="1" customWidth="1"/>
    <col min="12" max="12" width="66.5703125" style="1" customWidth="1"/>
  </cols>
  <sheetData>
    <row r="1" spans="1:12" ht="15.75" thickBot="1" x14ac:dyDescent="0.3">
      <c r="A1" s="134" t="s">
        <v>295</v>
      </c>
      <c r="B1" s="135"/>
      <c r="C1" s="135"/>
      <c r="D1" s="135"/>
      <c r="E1" s="135"/>
      <c r="F1" s="135"/>
      <c r="G1" s="135"/>
      <c r="H1" s="135"/>
      <c r="I1" s="135"/>
      <c r="J1" s="136"/>
      <c r="K1" s="136"/>
      <c r="L1" s="137"/>
    </row>
    <row r="2" spans="1:12" ht="15.75" thickBot="1" x14ac:dyDescent="0.3">
      <c r="A2" s="2" t="s">
        <v>0</v>
      </c>
      <c r="B2" s="3" t="s">
        <v>1</v>
      </c>
      <c r="C2" s="3" t="s">
        <v>2</v>
      </c>
      <c r="D2" s="3" t="s">
        <v>350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351</v>
      </c>
      <c r="K2" s="3" t="s">
        <v>322</v>
      </c>
      <c r="L2" s="4" t="s">
        <v>326</v>
      </c>
    </row>
    <row r="3" spans="1:12" x14ac:dyDescent="0.25">
      <c r="A3" s="131" t="s">
        <v>32</v>
      </c>
      <c r="B3" s="11" t="s">
        <v>33</v>
      </c>
      <c r="C3" s="11" t="s">
        <v>34</v>
      </c>
      <c r="D3" s="14">
        <v>2023</v>
      </c>
      <c r="E3" s="14" t="s">
        <v>35</v>
      </c>
      <c r="F3" s="14" t="s">
        <v>21</v>
      </c>
      <c r="G3" s="13">
        <v>138.99812349999999</v>
      </c>
      <c r="H3" s="13">
        <v>2.6325402000000001E-2</v>
      </c>
      <c r="I3" s="14">
        <v>28</v>
      </c>
      <c r="J3" s="14" t="s">
        <v>324</v>
      </c>
      <c r="K3" s="14" t="s">
        <v>324</v>
      </c>
      <c r="L3" s="15">
        <v>12598.789909508001</v>
      </c>
    </row>
    <row r="4" spans="1:12" x14ac:dyDescent="0.25">
      <c r="A4" s="132"/>
      <c r="B4" s="11" t="s">
        <v>36</v>
      </c>
      <c r="C4" s="11" t="s">
        <v>37</v>
      </c>
      <c r="D4" s="14">
        <v>2023</v>
      </c>
      <c r="E4" s="14" t="s">
        <v>20</v>
      </c>
      <c r="F4" s="14" t="s">
        <v>21</v>
      </c>
      <c r="G4" s="13">
        <v>172.9443449</v>
      </c>
      <c r="H4" s="13">
        <v>3.2754611000000003E-2</v>
      </c>
      <c r="I4" s="14">
        <v>49</v>
      </c>
      <c r="J4" s="14" t="s">
        <v>324</v>
      </c>
      <c r="K4" s="14" t="s">
        <v>324</v>
      </c>
      <c r="L4" s="15">
        <v>15675.675426268001</v>
      </c>
    </row>
    <row r="5" spans="1:12" x14ac:dyDescent="0.25">
      <c r="A5" s="132"/>
      <c r="B5" s="11" t="s">
        <v>38</v>
      </c>
      <c r="C5" s="11" t="s">
        <v>39</v>
      </c>
      <c r="D5" s="14">
        <v>2023</v>
      </c>
      <c r="E5" s="14" t="s">
        <v>14</v>
      </c>
      <c r="F5" s="14" t="s">
        <v>21</v>
      </c>
      <c r="G5" s="13">
        <v>530.66459350000002</v>
      </c>
      <c r="H5" s="13">
        <v>0.100504658</v>
      </c>
      <c r="I5" s="14">
        <v>61</v>
      </c>
      <c r="J5" s="14" t="s">
        <v>324</v>
      </c>
      <c r="K5" s="14" t="s">
        <v>324</v>
      </c>
      <c r="L5" s="15">
        <v>74821.349169160007</v>
      </c>
    </row>
    <row r="6" spans="1:12" x14ac:dyDescent="0.25">
      <c r="A6" s="132"/>
      <c r="B6" s="11" t="s">
        <v>37</v>
      </c>
      <c r="C6" s="11" t="s">
        <v>38</v>
      </c>
      <c r="D6" s="14">
        <v>2023</v>
      </c>
      <c r="E6" s="14" t="s">
        <v>20</v>
      </c>
      <c r="F6" s="14" t="s">
        <v>21</v>
      </c>
      <c r="G6" s="13">
        <v>187.88040100000001</v>
      </c>
      <c r="H6" s="13">
        <v>3.5583409000000003E-2</v>
      </c>
      <c r="I6" s="14">
        <v>58</v>
      </c>
      <c r="J6" s="14" t="s">
        <v>324</v>
      </c>
      <c r="K6" s="14" t="s">
        <v>324</v>
      </c>
      <c r="L6" s="15">
        <v>26490.301511960002</v>
      </c>
    </row>
    <row r="7" spans="1:12" x14ac:dyDescent="0.25">
      <c r="A7" s="132"/>
      <c r="B7" s="11" t="s">
        <v>40</v>
      </c>
      <c r="C7" s="11" t="s">
        <v>33</v>
      </c>
      <c r="D7" s="14">
        <v>2023</v>
      </c>
      <c r="E7" s="14" t="s">
        <v>35</v>
      </c>
      <c r="F7" s="14" t="s">
        <v>21</v>
      </c>
      <c r="G7" s="13">
        <v>63.48785728</v>
      </c>
      <c r="H7" s="13">
        <v>1.2024215E-2</v>
      </c>
      <c r="I7" s="14">
        <v>23</v>
      </c>
      <c r="J7" s="14" t="s">
        <v>324</v>
      </c>
      <c r="K7" s="14" t="s">
        <v>324</v>
      </c>
      <c r="L7" s="15">
        <v>5754.5393856720002</v>
      </c>
    </row>
    <row r="8" spans="1:12" x14ac:dyDescent="0.25">
      <c r="A8" s="132"/>
      <c r="B8" s="11" t="s">
        <v>41</v>
      </c>
      <c r="C8" s="11" t="s">
        <v>42</v>
      </c>
      <c r="D8" s="14">
        <v>2023</v>
      </c>
      <c r="E8" s="14" t="s">
        <v>20</v>
      </c>
      <c r="F8" s="14" t="s">
        <v>21</v>
      </c>
      <c r="G8" s="13">
        <v>166.29635999999999</v>
      </c>
      <c r="H8" s="13">
        <v>3.1495522999999997E-2</v>
      </c>
      <c r="I8" s="14">
        <v>60</v>
      </c>
      <c r="J8" s="14" t="s">
        <v>324</v>
      </c>
      <c r="K8" s="14" t="s">
        <v>324</v>
      </c>
      <c r="L8" s="15">
        <v>15073.1020704</v>
      </c>
    </row>
    <row r="9" spans="1:12" x14ac:dyDescent="0.25">
      <c r="A9" s="132"/>
      <c r="B9" s="11" t="s">
        <v>34</v>
      </c>
      <c r="C9" s="11" t="s">
        <v>36</v>
      </c>
      <c r="D9" s="14">
        <v>2023</v>
      </c>
      <c r="E9" s="14" t="s">
        <v>35</v>
      </c>
      <c r="F9" s="14" t="s">
        <v>21</v>
      </c>
      <c r="G9" s="13">
        <v>85.716833120000004</v>
      </c>
      <c r="H9" s="13">
        <v>1.6234248999999999E-2</v>
      </c>
      <c r="I9" s="14">
        <v>8</v>
      </c>
      <c r="J9" s="14" t="s">
        <v>324</v>
      </c>
      <c r="K9" s="14" t="s">
        <v>324</v>
      </c>
      <c r="L9" s="15">
        <v>7769.3737521840003</v>
      </c>
    </row>
    <row r="10" spans="1:12" x14ac:dyDescent="0.25">
      <c r="A10" s="133"/>
      <c r="B10" s="11" t="s">
        <v>42</v>
      </c>
      <c r="C10" s="11" t="s">
        <v>40</v>
      </c>
      <c r="D10" s="14">
        <v>2023</v>
      </c>
      <c r="E10" s="14" t="s">
        <v>35</v>
      </c>
      <c r="F10" s="14" t="s">
        <v>21</v>
      </c>
      <c r="G10" s="13">
        <v>171.49355220000001</v>
      </c>
      <c r="H10" s="13">
        <v>3.2479839000000003E-2</v>
      </c>
      <c r="I10" s="14">
        <v>34</v>
      </c>
      <c r="J10" s="14" t="s">
        <v>324</v>
      </c>
      <c r="K10" s="14" t="s">
        <v>324</v>
      </c>
      <c r="L10" s="15">
        <v>25727.180715503233</v>
      </c>
    </row>
    <row r="11" spans="1:12" x14ac:dyDescent="0.25">
      <c r="A11" s="10" t="s">
        <v>43</v>
      </c>
      <c r="B11" s="11" t="s">
        <v>27</v>
      </c>
      <c r="C11" s="11" t="s">
        <v>41</v>
      </c>
      <c r="D11" s="14">
        <v>2023</v>
      </c>
      <c r="E11" s="14" t="s">
        <v>20</v>
      </c>
      <c r="F11" s="14" t="s">
        <v>15</v>
      </c>
      <c r="G11" s="13">
        <v>576.47219010000003</v>
      </c>
      <c r="H11" s="13">
        <v>0.109180339</v>
      </c>
      <c r="I11" s="14">
        <v>59</v>
      </c>
      <c r="J11" s="14">
        <v>2022</v>
      </c>
      <c r="K11" s="14" t="s">
        <v>325</v>
      </c>
      <c r="L11" s="15">
        <f>34834.29288284+116000</f>
        <v>150834.29288284</v>
      </c>
    </row>
    <row r="12" spans="1:12" x14ac:dyDescent="0.25">
      <c r="A12" s="131" t="s">
        <v>37</v>
      </c>
      <c r="B12" s="11" t="s">
        <v>44</v>
      </c>
      <c r="C12" s="11" t="s">
        <v>32</v>
      </c>
      <c r="D12" s="14">
        <v>2023</v>
      </c>
      <c r="E12" s="14" t="s">
        <v>20</v>
      </c>
      <c r="F12" s="14" t="s">
        <v>21</v>
      </c>
      <c r="G12" s="13">
        <v>338.99501099999998</v>
      </c>
      <c r="H12" s="13">
        <v>6.4203600999999999E-2</v>
      </c>
      <c r="I12" s="14">
        <v>51</v>
      </c>
      <c r="J12" s="14" t="s">
        <v>324</v>
      </c>
      <c r="K12" s="14" t="s">
        <v>324</v>
      </c>
      <c r="L12" s="15">
        <v>61193.126573113157</v>
      </c>
    </row>
    <row r="13" spans="1:12" x14ac:dyDescent="0.25">
      <c r="A13" s="132"/>
      <c r="B13" s="11" t="s">
        <v>32</v>
      </c>
      <c r="C13" s="11" t="s">
        <v>45</v>
      </c>
      <c r="D13" s="14">
        <v>2023</v>
      </c>
      <c r="E13" s="14" t="s">
        <v>35</v>
      </c>
      <c r="F13" s="14" t="s">
        <v>21</v>
      </c>
      <c r="G13" s="13">
        <v>193.42763170000001</v>
      </c>
      <c r="H13" s="13">
        <v>3.6634021000000003E-2</v>
      </c>
      <c r="I13" s="14">
        <v>29</v>
      </c>
      <c r="J13" s="14" t="s">
        <v>324</v>
      </c>
      <c r="K13" s="14" t="s">
        <v>324</v>
      </c>
      <c r="L13" s="15">
        <v>47771.75949858471</v>
      </c>
    </row>
    <row r="14" spans="1:12" x14ac:dyDescent="0.25">
      <c r="A14" s="133"/>
      <c r="B14" s="11" t="s">
        <v>45</v>
      </c>
      <c r="C14" s="11" t="s">
        <v>46</v>
      </c>
      <c r="D14" s="14">
        <v>2023</v>
      </c>
      <c r="E14" s="14" t="s">
        <v>35</v>
      </c>
      <c r="F14" s="14" t="s">
        <v>21</v>
      </c>
      <c r="G14" s="13">
        <v>416.65962910000002</v>
      </c>
      <c r="H14" s="13">
        <v>7.8912809E-2</v>
      </c>
      <c r="I14" s="14">
        <v>35</v>
      </c>
      <c r="J14" s="14" t="s">
        <v>324</v>
      </c>
      <c r="K14" s="14" t="s">
        <v>324</v>
      </c>
      <c r="L14" s="15">
        <v>92232.838447519229</v>
      </c>
    </row>
    <row r="15" spans="1:12" x14ac:dyDescent="0.25">
      <c r="A15" s="131" t="s">
        <v>84</v>
      </c>
      <c r="B15" s="11" t="s">
        <v>46</v>
      </c>
      <c r="C15" s="11" t="s">
        <v>90</v>
      </c>
      <c r="D15" s="14">
        <v>2022</v>
      </c>
      <c r="E15" s="14" t="s">
        <v>20</v>
      </c>
      <c r="F15" s="14" t="s">
        <v>21</v>
      </c>
      <c r="G15" s="13">
        <v>612.10021389999997</v>
      </c>
      <c r="H15" s="13">
        <v>0.11592807099999999</v>
      </c>
      <c r="I15" s="14">
        <v>59</v>
      </c>
      <c r="J15" s="14" t="s">
        <v>324</v>
      </c>
      <c r="K15" s="14" t="s">
        <v>324</v>
      </c>
      <c r="L15" s="15">
        <v>168627.52501042024</v>
      </c>
    </row>
    <row r="16" spans="1:12" x14ac:dyDescent="0.25">
      <c r="A16" s="133"/>
      <c r="B16" s="11" t="s">
        <v>90</v>
      </c>
      <c r="C16" s="11" t="s">
        <v>85</v>
      </c>
      <c r="D16" s="14">
        <v>2022</v>
      </c>
      <c r="E16" s="14" t="s">
        <v>35</v>
      </c>
      <c r="F16" s="14" t="s">
        <v>21</v>
      </c>
      <c r="G16" s="13">
        <v>501.89440009999998</v>
      </c>
      <c r="H16" s="13">
        <v>9.5055758000000004E-2</v>
      </c>
      <c r="I16" s="14">
        <v>37</v>
      </c>
      <c r="J16" s="14" t="s">
        <v>324</v>
      </c>
      <c r="K16" s="14" t="s">
        <v>324</v>
      </c>
      <c r="L16" s="15">
        <v>105745.46650974137</v>
      </c>
    </row>
    <row r="17" spans="1:12" x14ac:dyDescent="0.25">
      <c r="G17" s="57"/>
      <c r="H17" s="57"/>
      <c r="I17" s="21" t="s">
        <v>47</v>
      </c>
      <c r="J17" s="21"/>
      <c r="K17" s="21"/>
      <c r="L17" s="22">
        <f>SUM(L3:L16)</f>
        <v>810315.32086287404</v>
      </c>
    </row>
    <row r="18" spans="1:12" ht="15.75" thickBot="1" x14ac:dyDescent="0.3"/>
    <row r="19" spans="1:12" ht="15.75" thickBot="1" x14ac:dyDescent="0.3">
      <c r="A19" s="138" t="s">
        <v>246</v>
      </c>
      <c r="B19" s="139"/>
      <c r="C19" s="139"/>
      <c r="D19" s="139"/>
      <c r="E19" s="139"/>
      <c r="F19" s="139"/>
      <c r="G19" s="139"/>
      <c r="H19" s="139"/>
      <c r="I19" s="139"/>
      <c r="J19" s="140"/>
      <c r="K19" s="140"/>
      <c r="L19" s="141"/>
    </row>
    <row r="20" spans="1:12" ht="15.75" thickBot="1" x14ac:dyDescent="0.3">
      <c r="A20" s="2" t="s">
        <v>0</v>
      </c>
      <c r="B20" s="3" t="s">
        <v>1</v>
      </c>
      <c r="C20" s="3" t="s">
        <v>2</v>
      </c>
      <c r="D20" s="3" t="s">
        <v>350</v>
      </c>
      <c r="E20" s="3" t="s">
        <v>5</v>
      </c>
      <c r="F20" s="3" t="s">
        <v>6</v>
      </c>
      <c r="G20" s="3" t="s">
        <v>7</v>
      </c>
      <c r="H20" s="3" t="s">
        <v>8</v>
      </c>
      <c r="I20" s="3" t="s">
        <v>9</v>
      </c>
      <c r="J20" s="3" t="s">
        <v>351</v>
      </c>
      <c r="K20" s="3" t="s">
        <v>322</v>
      </c>
      <c r="L20" s="4" t="s">
        <v>326</v>
      </c>
    </row>
    <row r="21" spans="1:12" x14ac:dyDescent="0.25">
      <c r="A21" s="40" t="s">
        <v>247</v>
      </c>
      <c r="B21" s="55" t="s">
        <v>27</v>
      </c>
      <c r="C21" s="55" t="s">
        <v>41</v>
      </c>
      <c r="D21" s="8">
        <v>2025</v>
      </c>
      <c r="E21" s="8" t="s">
        <v>20</v>
      </c>
      <c r="F21" s="8" t="s">
        <v>21</v>
      </c>
      <c r="G21" s="7">
        <v>655.262794181186</v>
      </c>
      <c r="H21" s="7">
        <v>0.124102801928255</v>
      </c>
      <c r="I21" s="8">
        <v>25</v>
      </c>
      <c r="J21" s="8">
        <v>2024</v>
      </c>
      <c r="K21" s="8" t="s">
        <v>324</v>
      </c>
      <c r="L21" s="41">
        <v>284496.36186531908</v>
      </c>
    </row>
    <row r="22" spans="1:12" x14ac:dyDescent="0.25">
      <c r="A22" s="39" t="s">
        <v>248</v>
      </c>
      <c r="B22" s="48" t="s">
        <v>46</v>
      </c>
      <c r="C22" s="48" t="s">
        <v>90</v>
      </c>
      <c r="D22" s="14">
        <v>2025</v>
      </c>
      <c r="E22" s="14" t="s">
        <v>20</v>
      </c>
      <c r="F22" s="14" t="s">
        <v>15</v>
      </c>
      <c r="G22" s="13">
        <v>602.85847882838095</v>
      </c>
      <c r="H22" s="13">
        <v>0.114177742202345</v>
      </c>
      <c r="I22" s="14">
        <v>59</v>
      </c>
      <c r="J22" s="14">
        <v>2024</v>
      </c>
      <c r="K22" s="14" t="s">
        <v>324</v>
      </c>
      <c r="L22" s="31">
        <v>230221.79900683888</v>
      </c>
    </row>
    <row r="23" spans="1:12" x14ac:dyDescent="0.25">
      <c r="A23" s="39" t="s">
        <v>279</v>
      </c>
      <c r="B23" s="48" t="s">
        <v>280</v>
      </c>
      <c r="C23" s="48" t="s">
        <v>184</v>
      </c>
      <c r="D23" s="14">
        <v>2025</v>
      </c>
      <c r="E23" s="14" t="s">
        <v>20</v>
      </c>
      <c r="F23" s="14" t="s">
        <v>15</v>
      </c>
      <c r="G23" s="13">
        <v>338.05070353033</v>
      </c>
      <c r="H23" s="13">
        <v>6.4024754456502006E-2</v>
      </c>
      <c r="I23" s="14">
        <v>59</v>
      </c>
      <c r="J23" s="14">
        <v>2024</v>
      </c>
      <c r="K23" s="14" t="s">
        <v>324</v>
      </c>
      <c r="L23" s="47">
        <v>128333.38155195565</v>
      </c>
    </row>
    <row r="24" spans="1:12" x14ac:dyDescent="0.25">
      <c r="G24" s="57"/>
      <c r="H24" s="57"/>
      <c r="I24" s="64" t="s">
        <v>47</v>
      </c>
      <c r="J24" s="64"/>
      <c r="K24" s="64"/>
      <c r="L24" s="65">
        <f>SUM(L21:L23)</f>
        <v>643051.54242411361</v>
      </c>
    </row>
  </sheetData>
  <mergeCells count="5">
    <mergeCell ref="A12:A14"/>
    <mergeCell ref="A15:A16"/>
    <mergeCell ref="A1:L1"/>
    <mergeCell ref="A3:A10"/>
    <mergeCell ref="A19:L1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="90" zoomScaleNormal="90" workbookViewId="0">
      <selection activeCell="I6" sqref="I6"/>
    </sheetView>
  </sheetViews>
  <sheetFormatPr defaultRowHeight="15" x14ac:dyDescent="0.25"/>
  <cols>
    <col min="1" max="1" width="18.7109375" customWidth="1"/>
    <col min="2" max="2" width="17.85546875" customWidth="1"/>
    <col min="3" max="3" width="15.7109375" customWidth="1"/>
    <col min="4" max="4" width="16.140625" style="1" bestFit="1" customWidth="1"/>
    <col min="5" max="5" width="19.85546875" style="1" customWidth="1"/>
    <col min="6" max="6" width="25" style="1" customWidth="1"/>
    <col min="7" max="7" width="14.42578125" style="1" customWidth="1"/>
    <col min="8" max="8" width="13.85546875" style="1" customWidth="1"/>
    <col min="9" max="9" width="24.5703125" style="1" customWidth="1"/>
    <col min="10" max="10" width="28.42578125" style="1" bestFit="1" customWidth="1"/>
    <col min="11" max="11" width="26.5703125" style="1" customWidth="1"/>
    <col min="12" max="12" width="63.7109375" style="1" customWidth="1"/>
  </cols>
  <sheetData>
    <row r="1" spans="1:12" ht="15.75" thickBot="1" x14ac:dyDescent="0.3">
      <c r="A1" s="120" t="s">
        <v>312</v>
      </c>
      <c r="B1" s="121"/>
      <c r="C1" s="121"/>
      <c r="D1" s="121"/>
      <c r="E1" s="121"/>
      <c r="F1" s="121"/>
      <c r="G1" s="121"/>
      <c r="H1" s="121"/>
      <c r="I1" s="121"/>
      <c r="J1" s="122"/>
      <c r="K1" s="122"/>
      <c r="L1" s="123"/>
    </row>
    <row r="2" spans="1:12" ht="15.75" thickBot="1" x14ac:dyDescent="0.3">
      <c r="A2" s="2" t="s">
        <v>0</v>
      </c>
      <c r="B2" s="3" t="s">
        <v>1</v>
      </c>
      <c r="C2" s="3" t="s">
        <v>2</v>
      </c>
      <c r="D2" s="3" t="s">
        <v>349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351</v>
      </c>
      <c r="K2" s="3" t="s">
        <v>322</v>
      </c>
      <c r="L2" s="4" t="s">
        <v>326</v>
      </c>
    </row>
    <row r="3" spans="1:12" x14ac:dyDescent="0.25">
      <c r="A3" s="144" t="s">
        <v>48</v>
      </c>
      <c r="B3" s="6" t="s">
        <v>49</v>
      </c>
      <c r="C3" s="6" t="s">
        <v>50</v>
      </c>
      <c r="D3" s="8">
        <v>2022</v>
      </c>
      <c r="E3" s="8" t="s">
        <v>20</v>
      </c>
      <c r="F3" s="8" t="s">
        <v>15</v>
      </c>
      <c r="G3" s="7">
        <v>559.14415910000002</v>
      </c>
      <c r="H3" s="7">
        <v>0.105898515</v>
      </c>
      <c r="I3" s="8">
        <v>54</v>
      </c>
      <c r="J3" s="8">
        <v>2022</v>
      </c>
      <c r="K3" s="8" t="s">
        <v>325</v>
      </c>
      <c r="L3" s="41">
        <v>115000</v>
      </c>
    </row>
    <row r="4" spans="1:12" x14ac:dyDescent="0.25">
      <c r="A4" s="118"/>
      <c r="B4" s="11" t="s">
        <v>27</v>
      </c>
      <c r="C4" s="11" t="s">
        <v>51</v>
      </c>
      <c r="D4" s="8">
        <v>2022</v>
      </c>
      <c r="E4" s="14" t="s">
        <v>20</v>
      </c>
      <c r="F4" s="14" t="s">
        <v>15</v>
      </c>
      <c r="G4" s="13">
        <v>441.81134209999999</v>
      </c>
      <c r="H4" s="13">
        <v>8.3676391000000003E-2</v>
      </c>
      <c r="I4" s="14">
        <v>48</v>
      </c>
      <c r="J4" s="14">
        <v>2022</v>
      </c>
      <c r="K4" s="14" t="s">
        <v>325</v>
      </c>
      <c r="L4" s="31">
        <v>115000</v>
      </c>
    </row>
    <row r="5" spans="1:12" x14ac:dyDescent="0.25">
      <c r="A5" s="118"/>
      <c r="B5" s="11" t="s">
        <v>51</v>
      </c>
      <c r="C5" s="11" t="s">
        <v>49</v>
      </c>
      <c r="D5" s="8">
        <v>2022</v>
      </c>
      <c r="E5" s="14" t="s">
        <v>20</v>
      </c>
      <c r="F5" s="14" t="s">
        <v>15</v>
      </c>
      <c r="G5" s="13">
        <v>345.40894750000001</v>
      </c>
      <c r="H5" s="13">
        <v>6.5418360999999994E-2</v>
      </c>
      <c r="I5" s="14">
        <v>48</v>
      </c>
      <c r="J5" s="14">
        <v>2022</v>
      </c>
      <c r="K5" s="14" t="s">
        <v>325</v>
      </c>
      <c r="L5" s="31">
        <v>115000</v>
      </c>
    </row>
    <row r="6" spans="1:12" s="33" customFormat="1" x14ac:dyDescent="0.25">
      <c r="A6" s="54" t="s">
        <v>285</v>
      </c>
      <c r="B6" s="54" t="s">
        <v>192</v>
      </c>
      <c r="C6" s="54" t="s">
        <v>95</v>
      </c>
      <c r="D6" s="8">
        <v>2022</v>
      </c>
      <c r="E6" s="35" t="s">
        <v>20</v>
      </c>
      <c r="F6" s="35" t="s">
        <v>15</v>
      </c>
      <c r="G6" s="37">
        <v>200.057898109956</v>
      </c>
      <c r="H6" s="37">
        <v>3.7889753429915997E-2</v>
      </c>
      <c r="I6" s="35">
        <v>18</v>
      </c>
      <c r="J6" s="35" t="s">
        <v>324</v>
      </c>
      <c r="K6" s="35" t="s">
        <v>324</v>
      </c>
      <c r="L6" s="23">
        <v>16500</v>
      </c>
    </row>
    <row r="7" spans="1:12" s="33" customFormat="1" x14ac:dyDescent="0.25">
      <c r="A7" s="54" t="s">
        <v>285</v>
      </c>
      <c r="B7" s="54" t="s">
        <v>95</v>
      </c>
      <c r="C7" s="54" t="s">
        <v>52</v>
      </c>
      <c r="D7" s="8">
        <v>2022</v>
      </c>
      <c r="E7" s="35" t="s">
        <v>20</v>
      </c>
      <c r="F7" s="35" t="s">
        <v>15</v>
      </c>
      <c r="G7" s="37">
        <v>166.071469158589</v>
      </c>
      <c r="H7" s="37">
        <v>3.1452929764884001E-2</v>
      </c>
      <c r="I7" s="35">
        <v>15</v>
      </c>
      <c r="J7" s="35" t="s">
        <v>324</v>
      </c>
      <c r="K7" s="35" t="s">
        <v>324</v>
      </c>
      <c r="L7" s="23">
        <v>16500</v>
      </c>
    </row>
    <row r="8" spans="1:12" x14ac:dyDescent="0.25">
      <c r="A8" s="118" t="s">
        <v>52</v>
      </c>
      <c r="B8" s="11" t="s">
        <v>317</v>
      </c>
      <c r="C8" s="11" t="s">
        <v>53</v>
      </c>
      <c r="D8" s="8">
        <v>2022</v>
      </c>
      <c r="E8" s="14" t="s">
        <v>20</v>
      </c>
      <c r="F8" s="14" t="s">
        <v>21</v>
      </c>
      <c r="G8" s="13">
        <v>815.13875375363102</v>
      </c>
      <c r="H8" s="13">
        <v>0.15438233972606699</v>
      </c>
      <c r="I8" s="14">
        <v>39</v>
      </c>
      <c r="J8" s="35" t="s">
        <v>324</v>
      </c>
      <c r="K8" s="35" t="s">
        <v>324</v>
      </c>
      <c r="L8" s="23">
        <v>27500</v>
      </c>
    </row>
    <row r="9" spans="1:12" x14ac:dyDescent="0.25">
      <c r="A9" s="118"/>
      <c r="B9" s="11" t="s">
        <v>53</v>
      </c>
      <c r="C9" s="11" t="s">
        <v>54</v>
      </c>
      <c r="D9" s="8">
        <v>2022</v>
      </c>
      <c r="E9" s="14" t="s">
        <v>20</v>
      </c>
      <c r="F9" s="14" t="s">
        <v>21</v>
      </c>
      <c r="G9" s="13">
        <v>616.88097464604596</v>
      </c>
      <c r="H9" s="13">
        <v>0.116833517925388</v>
      </c>
      <c r="I9" s="14">
        <v>53</v>
      </c>
      <c r="J9" s="35" t="s">
        <v>324</v>
      </c>
      <c r="K9" s="35" t="s">
        <v>324</v>
      </c>
      <c r="L9" s="23">
        <v>27500</v>
      </c>
    </row>
    <row r="10" spans="1:12" x14ac:dyDescent="0.25">
      <c r="A10" s="11" t="s">
        <v>55</v>
      </c>
      <c r="B10" s="11" t="s">
        <v>27</v>
      </c>
      <c r="C10" s="11" t="s">
        <v>12</v>
      </c>
      <c r="D10" s="8">
        <v>2022</v>
      </c>
      <c r="E10" s="14" t="s">
        <v>20</v>
      </c>
      <c r="F10" s="14" t="s">
        <v>15</v>
      </c>
      <c r="G10" s="13">
        <v>843.04807470000003</v>
      </c>
      <c r="H10" s="13">
        <v>0.15966819600000001</v>
      </c>
      <c r="I10" s="14">
        <v>52</v>
      </c>
      <c r="J10" s="35" t="s">
        <v>324</v>
      </c>
      <c r="K10" s="35" t="s">
        <v>324</v>
      </c>
      <c r="L10" s="31">
        <v>36000</v>
      </c>
    </row>
    <row r="11" spans="1:12" x14ac:dyDescent="0.25">
      <c r="A11" s="11" t="s">
        <v>94</v>
      </c>
      <c r="B11" s="11" t="s">
        <v>313</v>
      </c>
      <c r="C11" s="11" t="s">
        <v>98</v>
      </c>
      <c r="D11" s="8">
        <v>2022</v>
      </c>
      <c r="E11" s="14" t="s">
        <v>14</v>
      </c>
      <c r="F11" s="14" t="s">
        <v>15</v>
      </c>
      <c r="G11" s="13">
        <v>1484.7154657701301</v>
      </c>
      <c r="H11" s="13">
        <v>0.28119611094131403</v>
      </c>
      <c r="I11" s="14">
        <v>24</v>
      </c>
      <c r="J11" s="35" t="s">
        <v>324</v>
      </c>
      <c r="K11" s="35" t="s">
        <v>324</v>
      </c>
      <c r="L11" s="31">
        <v>72000</v>
      </c>
    </row>
    <row r="12" spans="1:12" x14ac:dyDescent="0.25">
      <c r="A12" s="11" t="s">
        <v>95</v>
      </c>
      <c r="B12" s="11" t="s">
        <v>54</v>
      </c>
      <c r="C12" s="11" t="s">
        <v>12</v>
      </c>
      <c r="D12" s="8">
        <v>2022</v>
      </c>
      <c r="E12" s="14" t="s">
        <v>20</v>
      </c>
      <c r="F12" s="14" t="s">
        <v>15</v>
      </c>
      <c r="G12" s="13">
        <v>201.3886373</v>
      </c>
      <c r="H12" s="13">
        <v>3.8141787000000003E-2</v>
      </c>
      <c r="I12" s="14">
        <v>34</v>
      </c>
      <c r="J12" s="35" t="s">
        <v>324</v>
      </c>
      <c r="K12" s="35" t="s">
        <v>324</v>
      </c>
      <c r="L12" s="31">
        <v>15000</v>
      </c>
    </row>
    <row r="13" spans="1:12" x14ac:dyDescent="0.25">
      <c r="A13" s="11" t="s">
        <v>96</v>
      </c>
      <c r="B13" s="11" t="s">
        <v>97</v>
      </c>
      <c r="C13" s="11" t="s">
        <v>98</v>
      </c>
      <c r="D13" s="8">
        <v>2022</v>
      </c>
      <c r="E13" s="14" t="s">
        <v>20</v>
      </c>
      <c r="F13" s="14" t="s">
        <v>15</v>
      </c>
      <c r="G13" s="13">
        <v>1019.630776</v>
      </c>
      <c r="H13" s="13">
        <v>0.19311188900000001</v>
      </c>
      <c r="I13" s="14">
        <v>43</v>
      </c>
      <c r="J13" s="35" t="s">
        <v>324</v>
      </c>
      <c r="K13" s="35" t="s">
        <v>324</v>
      </c>
      <c r="L13" s="31">
        <v>61000</v>
      </c>
    </row>
    <row r="14" spans="1:12" x14ac:dyDescent="0.25">
      <c r="A14" s="11" t="s">
        <v>99</v>
      </c>
      <c r="B14" s="11" t="s">
        <v>100</v>
      </c>
      <c r="C14" s="11" t="s">
        <v>12</v>
      </c>
      <c r="D14" s="8">
        <v>2022</v>
      </c>
      <c r="E14" s="14" t="s">
        <v>35</v>
      </c>
      <c r="F14" s="14" t="s">
        <v>21</v>
      </c>
      <c r="G14" s="13">
        <v>96.528307350000006</v>
      </c>
      <c r="H14" s="13">
        <v>1.8281875999999999E-2</v>
      </c>
      <c r="I14" s="14">
        <v>0</v>
      </c>
      <c r="J14" s="35" t="s">
        <v>324</v>
      </c>
      <c r="K14" s="35" t="s">
        <v>324</v>
      </c>
      <c r="L14" s="31">
        <v>8000</v>
      </c>
    </row>
    <row r="15" spans="1:12" x14ac:dyDescent="0.25">
      <c r="G15" s="58"/>
      <c r="H15" s="58"/>
      <c r="I15" s="60" t="s">
        <v>47</v>
      </c>
      <c r="J15" s="60"/>
      <c r="K15" s="60"/>
      <c r="L15" s="67">
        <f>SUM(L3:L14)</f>
        <v>625000</v>
      </c>
    </row>
    <row r="16" spans="1:12" ht="15.75" thickBot="1" x14ac:dyDescent="0.3"/>
    <row r="17" spans="1:12" ht="15.75" thickBot="1" x14ac:dyDescent="0.3">
      <c r="A17" s="124" t="s">
        <v>271</v>
      </c>
      <c r="B17" s="125"/>
      <c r="C17" s="125"/>
      <c r="D17" s="125"/>
      <c r="E17" s="125"/>
      <c r="F17" s="125"/>
      <c r="G17" s="125"/>
      <c r="H17" s="125"/>
      <c r="I17" s="125"/>
      <c r="J17" s="126"/>
      <c r="K17" s="126"/>
      <c r="L17" s="127"/>
    </row>
    <row r="18" spans="1:12" ht="15.75" thickBot="1" x14ac:dyDescent="0.3">
      <c r="A18" s="2" t="s">
        <v>0</v>
      </c>
      <c r="B18" s="3" t="s">
        <v>1</v>
      </c>
      <c r="C18" s="3" t="s">
        <v>2</v>
      </c>
      <c r="D18" s="3" t="s">
        <v>349</v>
      </c>
      <c r="E18" s="3" t="s">
        <v>5</v>
      </c>
      <c r="F18" s="3" t="s">
        <v>6</v>
      </c>
      <c r="G18" s="3" t="s">
        <v>7</v>
      </c>
      <c r="H18" s="3" t="s">
        <v>8</v>
      </c>
      <c r="I18" s="3" t="s">
        <v>9</v>
      </c>
      <c r="J18" s="3" t="s">
        <v>351</v>
      </c>
      <c r="K18" s="3" t="s">
        <v>322</v>
      </c>
      <c r="L18" s="4" t="s">
        <v>326</v>
      </c>
    </row>
    <row r="19" spans="1:12" x14ac:dyDescent="0.25">
      <c r="A19" s="6" t="s">
        <v>223</v>
      </c>
      <c r="B19" s="6" t="s">
        <v>224</v>
      </c>
      <c r="C19" s="6" t="s">
        <v>27</v>
      </c>
      <c r="D19" s="8">
        <v>2024</v>
      </c>
      <c r="E19" s="8" t="s">
        <v>20</v>
      </c>
      <c r="F19" s="8" t="s">
        <v>15</v>
      </c>
      <c r="G19" s="7">
        <v>1686.1412001690601</v>
      </c>
      <c r="H19" s="7">
        <v>0.319344924274444</v>
      </c>
      <c r="I19" s="8">
        <v>42</v>
      </c>
      <c r="J19" s="8">
        <v>2024</v>
      </c>
      <c r="K19" s="8" t="s">
        <v>324</v>
      </c>
      <c r="L19" s="41">
        <v>458931.10761590209</v>
      </c>
    </row>
    <row r="20" spans="1:12" x14ac:dyDescent="0.25">
      <c r="A20" s="11" t="s">
        <v>283</v>
      </c>
      <c r="B20" s="11" t="s">
        <v>50</v>
      </c>
      <c r="C20" s="11" t="s">
        <v>12</v>
      </c>
      <c r="D20" s="8">
        <v>2024</v>
      </c>
      <c r="E20" s="14" t="s">
        <v>20</v>
      </c>
      <c r="F20" s="14" t="s">
        <v>15</v>
      </c>
      <c r="G20" s="13">
        <v>147.07126973920401</v>
      </c>
      <c r="H20" s="13">
        <v>2.7854407147577E-2</v>
      </c>
      <c r="I20" s="14">
        <v>32</v>
      </c>
      <c r="J20" s="8">
        <v>2024</v>
      </c>
      <c r="K20" s="8" t="s">
        <v>324</v>
      </c>
      <c r="L20" s="31">
        <v>6665.2699445807484</v>
      </c>
    </row>
    <row r="21" spans="1:12" x14ac:dyDescent="0.25">
      <c r="A21" s="11" t="s">
        <v>284</v>
      </c>
      <c r="B21" s="11" t="s">
        <v>93</v>
      </c>
      <c r="C21" s="11" t="s">
        <v>101</v>
      </c>
      <c r="D21" s="8">
        <v>2024</v>
      </c>
      <c r="E21" s="14" t="s">
        <v>20</v>
      </c>
      <c r="F21" s="14" t="s">
        <v>15</v>
      </c>
      <c r="G21" s="13">
        <v>179.27879190729701</v>
      </c>
      <c r="H21" s="13">
        <v>3.3954316649109001E-2</v>
      </c>
      <c r="I21" s="14">
        <v>40</v>
      </c>
      <c r="J21" s="8">
        <v>2024</v>
      </c>
      <c r="K21" s="8" t="s">
        <v>324</v>
      </c>
      <c r="L21" s="31">
        <v>8124.914849238723</v>
      </c>
    </row>
    <row r="22" spans="1:12" x14ac:dyDescent="0.25">
      <c r="A22" s="11" t="s">
        <v>286</v>
      </c>
      <c r="B22" s="11" t="s">
        <v>282</v>
      </c>
      <c r="C22" s="11" t="s">
        <v>12</v>
      </c>
      <c r="D22" s="8">
        <v>2024</v>
      </c>
      <c r="E22" s="14" t="s">
        <v>14</v>
      </c>
      <c r="F22" s="14" t="s">
        <v>15</v>
      </c>
      <c r="G22" s="13">
        <v>152.681431463162</v>
      </c>
      <c r="H22" s="13">
        <v>2.8916937777113998E-2</v>
      </c>
      <c r="I22" s="14">
        <v>75</v>
      </c>
      <c r="J22" s="8">
        <v>2024</v>
      </c>
      <c r="K22" s="8" t="s">
        <v>324</v>
      </c>
      <c r="L22" s="31">
        <v>4613.0149826070083</v>
      </c>
    </row>
    <row r="23" spans="1:12" x14ac:dyDescent="0.25">
      <c r="A23" s="11" t="s">
        <v>287</v>
      </c>
      <c r="B23" s="11" t="s">
        <v>289</v>
      </c>
      <c r="C23" s="11" t="s">
        <v>12</v>
      </c>
      <c r="D23" s="8">
        <v>2024</v>
      </c>
      <c r="E23" s="14" t="s">
        <v>14</v>
      </c>
      <c r="F23" s="14" t="s">
        <v>15</v>
      </c>
      <c r="G23" s="13">
        <v>167.61342159485901</v>
      </c>
      <c r="H23" s="13">
        <v>3.1744966211148001E-2</v>
      </c>
      <c r="I23" s="14">
        <v>79</v>
      </c>
      <c r="J23" s="8">
        <v>2024</v>
      </c>
      <c r="K23" s="8" t="s">
        <v>324</v>
      </c>
      <c r="L23" s="31">
        <v>6752.2135703813592</v>
      </c>
    </row>
    <row r="24" spans="1:12" x14ac:dyDescent="0.25">
      <c r="A24" s="142" t="s">
        <v>288</v>
      </c>
      <c r="B24" s="11" t="s">
        <v>290</v>
      </c>
      <c r="C24" s="11" t="s">
        <v>291</v>
      </c>
      <c r="D24" s="8">
        <v>2024</v>
      </c>
      <c r="E24" s="14" t="s">
        <v>14</v>
      </c>
      <c r="F24" s="14" t="s">
        <v>15</v>
      </c>
      <c r="G24" s="13">
        <v>962.77862149388102</v>
      </c>
      <c r="H24" s="13">
        <v>0.18234443588899299</v>
      </c>
      <c r="I24" s="14">
        <v>69</v>
      </c>
      <c r="J24" s="8">
        <v>2024</v>
      </c>
      <c r="K24" s="8" t="s">
        <v>324</v>
      </c>
      <c r="L24" s="31">
        <v>72721.878543504485</v>
      </c>
    </row>
    <row r="25" spans="1:12" x14ac:dyDescent="0.25">
      <c r="A25" s="143"/>
      <c r="B25" s="11" t="s">
        <v>291</v>
      </c>
      <c r="C25" s="11" t="s">
        <v>98</v>
      </c>
      <c r="D25" s="8">
        <v>2024</v>
      </c>
      <c r="E25" s="14" t="s">
        <v>14</v>
      </c>
      <c r="F25" s="14" t="s">
        <v>15</v>
      </c>
      <c r="G25" s="13">
        <v>306.60236162573801</v>
      </c>
      <c r="H25" s="13">
        <v>5.8068629095784002E-2</v>
      </c>
      <c r="I25" s="14">
        <v>74</v>
      </c>
      <c r="J25" s="8">
        <v>2024</v>
      </c>
      <c r="K25" s="8" t="s">
        <v>324</v>
      </c>
      <c r="L25" s="31">
        <v>23158.698381464004</v>
      </c>
    </row>
    <row r="26" spans="1:12" x14ac:dyDescent="0.25">
      <c r="G26" s="58"/>
      <c r="H26" s="58"/>
      <c r="I26" s="61" t="s">
        <v>28</v>
      </c>
      <c r="J26" s="61"/>
      <c r="K26" s="61"/>
      <c r="L26" s="68">
        <f>SUM(L19:L25)</f>
        <v>580967.0978876783</v>
      </c>
    </row>
    <row r="27" spans="1:12" ht="15.75" thickBot="1" x14ac:dyDescent="0.3">
      <c r="L27" s="49"/>
    </row>
    <row r="28" spans="1:12" ht="15.75" thickBot="1" x14ac:dyDescent="0.3">
      <c r="A28" s="145" t="s">
        <v>270</v>
      </c>
      <c r="B28" s="146"/>
      <c r="C28" s="146"/>
      <c r="D28" s="146"/>
      <c r="E28" s="146"/>
      <c r="F28" s="146"/>
      <c r="G28" s="146"/>
      <c r="H28" s="146"/>
      <c r="I28" s="146"/>
      <c r="J28" s="147"/>
      <c r="K28" s="147"/>
      <c r="L28" s="148"/>
    </row>
    <row r="29" spans="1:12" ht="15.75" thickBot="1" x14ac:dyDescent="0.3">
      <c r="A29" s="2" t="s">
        <v>0</v>
      </c>
      <c r="B29" s="3" t="s">
        <v>1</v>
      </c>
      <c r="C29" s="3" t="s">
        <v>2</v>
      </c>
      <c r="D29" s="3" t="s">
        <v>349</v>
      </c>
      <c r="E29" s="3" t="s">
        <v>5</v>
      </c>
      <c r="F29" s="3" t="s">
        <v>6</v>
      </c>
      <c r="G29" s="3" t="s">
        <v>7</v>
      </c>
      <c r="H29" s="3" t="s">
        <v>8</v>
      </c>
      <c r="I29" s="3" t="s">
        <v>9</v>
      </c>
      <c r="J29" s="3" t="s">
        <v>351</v>
      </c>
      <c r="K29" s="3" t="s">
        <v>322</v>
      </c>
      <c r="L29" s="4" t="s">
        <v>326</v>
      </c>
    </row>
    <row r="30" spans="1:12" x14ac:dyDescent="0.25">
      <c r="A30" s="6" t="s">
        <v>225</v>
      </c>
      <c r="B30" s="6" t="s">
        <v>228</v>
      </c>
      <c r="C30" s="6" t="s">
        <v>27</v>
      </c>
      <c r="D30" s="8">
        <v>2026</v>
      </c>
      <c r="E30" s="8" t="s">
        <v>20</v>
      </c>
      <c r="F30" s="8" t="s">
        <v>15</v>
      </c>
      <c r="G30" s="7">
        <v>1709.0958176751701</v>
      </c>
      <c r="H30" s="7">
        <v>0.32369238971120801</v>
      </c>
      <c r="I30" s="8">
        <v>51</v>
      </c>
      <c r="J30" s="8">
        <v>2026</v>
      </c>
      <c r="K30" s="8" t="s">
        <v>324</v>
      </c>
      <c r="L30" s="41">
        <v>387050.49713442533</v>
      </c>
    </row>
    <row r="31" spans="1:12" x14ac:dyDescent="0.25">
      <c r="A31" s="149" t="s">
        <v>226</v>
      </c>
      <c r="B31" s="11" t="s">
        <v>229</v>
      </c>
      <c r="C31" s="11" t="s">
        <v>230</v>
      </c>
      <c r="D31" s="8">
        <v>2026</v>
      </c>
      <c r="E31" s="14" t="s">
        <v>14</v>
      </c>
      <c r="F31" s="14" t="s">
        <v>15</v>
      </c>
      <c r="G31" s="13">
        <v>456.18539280499198</v>
      </c>
      <c r="H31" s="13">
        <v>8.6398748637308995E-2</v>
      </c>
      <c r="I31" s="14">
        <v>70</v>
      </c>
      <c r="J31" s="8">
        <v>2026</v>
      </c>
      <c r="K31" s="8" t="s">
        <v>324</v>
      </c>
      <c r="L31" s="31">
        <v>27565.762669229607</v>
      </c>
    </row>
    <row r="32" spans="1:12" x14ac:dyDescent="0.25">
      <c r="A32" s="149"/>
      <c r="B32" s="11" t="s">
        <v>230</v>
      </c>
      <c r="C32" s="11" t="s">
        <v>98</v>
      </c>
      <c r="D32" s="8">
        <v>2026</v>
      </c>
      <c r="E32" s="14" t="s">
        <v>20</v>
      </c>
      <c r="F32" s="14" t="s">
        <v>15</v>
      </c>
      <c r="G32" s="13">
        <v>496.15317191359901</v>
      </c>
      <c r="H32" s="13">
        <v>9.3968403771514997E-2</v>
      </c>
      <c r="I32" s="14">
        <v>42</v>
      </c>
      <c r="J32" s="8">
        <v>2026</v>
      </c>
      <c r="K32" s="8" t="s">
        <v>324</v>
      </c>
      <c r="L32" s="31">
        <v>29980.8823348324</v>
      </c>
    </row>
    <row r="33" spans="1:12" x14ac:dyDescent="0.25">
      <c r="A33" s="11" t="s">
        <v>227</v>
      </c>
      <c r="B33" s="11" t="s">
        <v>30</v>
      </c>
      <c r="C33" s="11" t="s">
        <v>12</v>
      </c>
      <c r="D33" s="8">
        <v>2026</v>
      </c>
      <c r="E33" s="14" t="s">
        <v>20</v>
      </c>
      <c r="F33" s="14" t="s">
        <v>21</v>
      </c>
      <c r="G33" s="13">
        <v>478.24710505745003</v>
      </c>
      <c r="H33" s="13">
        <v>9.0577103230577993E-2</v>
      </c>
      <c r="I33" s="14">
        <v>30</v>
      </c>
      <c r="J33" s="8">
        <v>2026</v>
      </c>
      <c r="K33" s="8" t="s">
        <v>324</v>
      </c>
      <c r="L33" s="31">
        <v>43348.317602407311</v>
      </c>
    </row>
    <row r="34" spans="1:12" x14ac:dyDescent="0.25">
      <c r="A34" s="142" t="s">
        <v>281</v>
      </c>
      <c r="B34" s="11" t="s">
        <v>282</v>
      </c>
      <c r="C34" s="11" t="s">
        <v>189</v>
      </c>
      <c r="D34" s="8">
        <v>2026</v>
      </c>
      <c r="E34" s="14" t="s">
        <v>20</v>
      </c>
      <c r="F34" s="14" t="s">
        <v>15</v>
      </c>
      <c r="G34" s="13">
        <v>487.16022242681203</v>
      </c>
      <c r="H34" s="13">
        <v>9.2265193641442006E-2</v>
      </c>
      <c r="I34" s="14">
        <v>45</v>
      </c>
      <c r="J34" s="8">
        <v>2026</v>
      </c>
      <c r="K34" s="8" t="s">
        <v>324</v>
      </c>
      <c r="L34" s="31">
        <v>146575.78026164026</v>
      </c>
    </row>
    <row r="35" spans="1:12" x14ac:dyDescent="0.25">
      <c r="A35" s="143"/>
      <c r="B35" s="11" t="s">
        <v>189</v>
      </c>
      <c r="C35" s="11" t="s">
        <v>190</v>
      </c>
      <c r="D35" s="8">
        <v>2026</v>
      </c>
      <c r="E35" s="14" t="s">
        <v>20</v>
      </c>
      <c r="F35" s="14" t="s">
        <v>15</v>
      </c>
      <c r="G35" s="13">
        <v>271.40103134781401</v>
      </c>
      <c r="H35" s="13">
        <v>5.1401710482541003E-2</v>
      </c>
      <c r="I35" s="14">
        <v>39</v>
      </c>
      <c r="J35" s="8">
        <v>2026</v>
      </c>
      <c r="K35" s="8" t="s">
        <v>324</v>
      </c>
      <c r="L35" s="31">
        <v>31925.604975489612</v>
      </c>
    </row>
    <row r="36" spans="1:12" x14ac:dyDescent="0.25">
      <c r="G36" s="58"/>
      <c r="H36" s="58"/>
      <c r="I36" s="59" t="s">
        <v>28</v>
      </c>
      <c r="J36" s="59"/>
      <c r="K36" s="59"/>
      <c r="L36" s="69">
        <f>SUM(L30:L35)</f>
        <v>666446.84497802448</v>
      </c>
    </row>
  </sheetData>
  <mergeCells count="8">
    <mergeCell ref="A34:A35"/>
    <mergeCell ref="A24:A25"/>
    <mergeCell ref="A1:L1"/>
    <mergeCell ref="A3:A5"/>
    <mergeCell ref="A17:L17"/>
    <mergeCell ref="A28:L28"/>
    <mergeCell ref="A31:A32"/>
    <mergeCell ref="A8:A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zoomScale="90" zoomScaleNormal="90" workbookViewId="0">
      <selection activeCell="C15" sqref="C15"/>
    </sheetView>
  </sheetViews>
  <sheetFormatPr defaultRowHeight="15" x14ac:dyDescent="0.25"/>
  <cols>
    <col min="1" max="1" width="18.85546875" style="1" customWidth="1"/>
    <col min="2" max="2" width="19.85546875" style="1" customWidth="1"/>
    <col min="3" max="3" width="16" style="1" customWidth="1"/>
    <col min="4" max="4" width="24.7109375" style="1" bestFit="1" customWidth="1"/>
    <col min="5" max="5" width="20.7109375" style="1" customWidth="1"/>
    <col min="6" max="6" width="24" style="1" customWidth="1"/>
    <col min="7" max="7" width="16.28515625" style="1" customWidth="1"/>
    <col min="8" max="8" width="15.5703125" style="1" customWidth="1"/>
    <col min="9" max="9" width="27.5703125" style="1" customWidth="1"/>
    <col min="10" max="10" width="28.42578125" style="1" bestFit="1" customWidth="1"/>
    <col min="11" max="11" width="27.5703125" style="1" customWidth="1"/>
    <col min="12" max="12" width="76.5703125" style="1" customWidth="1"/>
  </cols>
  <sheetData>
    <row r="1" spans="1:12" ht="15.75" thickBot="1" x14ac:dyDescent="0.3">
      <c r="A1" s="150" t="s">
        <v>272</v>
      </c>
      <c r="B1" s="151"/>
      <c r="C1" s="151"/>
      <c r="D1" s="151"/>
      <c r="E1" s="151"/>
      <c r="F1" s="151"/>
      <c r="G1" s="151"/>
      <c r="H1" s="151"/>
      <c r="I1" s="151"/>
      <c r="J1" s="152"/>
      <c r="K1" s="152"/>
      <c r="L1" s="153"/>
    </row>
    <row r="2" spans="1:12" ht="15.75" thickBot="1" x14ac:dyDescent="0.3">
      <c r="A2" s="2" t="s">
        <v>0</v>
      </c>
      <c r="B2" s="3" t="s">
        <v>1</v>
      </c>
      <c r="C2" s="3" t="s">
        <v>2</v>
      </c>
      <c r="D2" s="3" t="s">
        <v>350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351</v>
      </c>
      <c r="K2" s="3" t="s">
        <v>322</v>
      </c>
      <c r="L2" s="4" t="s">
        <v>326</v>
      </c>
    </row>
    <row r="3" spans="1:12" x14ac:dyDescent="0.25">
      <c r="A3" s="55" t="s">
        <v>56</v>
      </c>
      <c r="B3" s="8" t="s">
        <v>57</v>
      </c>
      <c r="C3" s="8" t="s">
        <v>27</v>
      </c>
      <c r="D3" s="8">
        <v>2023</v>
      </c>
      <c r="E3" s="8" t="s">
        <v>35</v>
      </c>
      <c r="F3" s="8" t="s">
        <v>21</v>
      </c>
      <c r="G3" s="7">
        <v>907.48683900000003</v>
      </c>
      <c r="H3" s="7">
        <v>0.17187250700000001</v>
      </c>
      <c r="I3" s="8">
        <v>28</v>
      </c>
      <c r="J3" s="8">
        <v>2022</v>
      </c>
      <c r="K3" s="8" t="s">
        <v>327</v>
      </c>
      <c r="L3" s="41">
        <v>492018.10017205076</v>
      </c>
    </row>
    <row r="4" spans="1:12" x14ac:dyDescent="0.25">
      <c r="A4" s="48" t="s">
        <v>102</v>
      </c>
      <c r="B4" s="14" t="s">
        <v>103</v>
      </c>
      <c r="C4" s="14" t="s">
        <v>104</v>
      </c>
      <c r="D4" s="8">
        <v>2023</v>
      </c>
      <c r="E4" s="14" t="s">
        <v>35</v>
      </c>
      <c r="F4" s="14" t="s">
        <v>21</v>
      </c>
      <c r="G4" s="13">
        <v>673.32176730000003</v>
      </c>
      <c r="H4" s="13">
        <v>0.12752306199999999</v>
      </c>
      <c r="I4" s="14">
        <v>36</v>
      </c>
      <c r="J4" s="14" t="s">
        <v>321</v>
      </c>
      <c r="K4" s="14" t="s">
        <v>321</v>
      </c>
      <c r="L4" s="23">
        <v>88154.278307040004</v>
      </c>
    </row>
    <row r="5" spans="1:12" x14ac:dyDescent="0.25">
      <c r="A5" s="48" t="s">
        <v>297</v>
      </c>
      <c r="B5" s="14" t="s">
        <v>298</v>
      </c>
      <c r="C5" s="14" t="s">
        <v>299</v>
      </c>
      <c r="D5" s="8">
        <v>2023</v>
      </c>
      <c r="E5" s="14" t="s">
        <v>20</v>
      </c>
      <c r="F5" s="14" t="s">
        <v>15</v>
      </c>
      <c r="G5" s="13">
        <v>288.56097332600598</v>
      </c>
      <c r="H5" s="13">
        <v>5.4651699493562002E-2</v>
      </c>
      <c r="I5" s="14">
        <v>55</v>
      </c>
      <c r="J5" s="14" t="s">
        <v>324</v>
      </c>
      <c r="K5" s="14" t="s">
        <v>324</v>
      </c>
      <c r="L5" s="23">
        <v>75000</v>
      </c>
    </row>
    <row r="6" spans="1:12" x14ac:dyDescent="0.25">
      <c r="A6" s="48" t="s">
        <v>352</v>
      </c>
      <c r="B6" s="14" t="s">
        <v>27</v>
      </c>
      <c r="C6" s="14" t="s">
        <v>353</v>
      </c>
      <c r="D6" s="8">
        <v>2023</v>
      </c>
      <c r="E6" s="14" t="s">
        <v>35</v>
      </c>
      <c r="F6" s="14" t="s">
        <v>21</v>
      </c>
      <c r="G6" s="13">
        <v>566.3027611</v>
      </c>
      <c r="H6" s="13">
        <v>0.107254311</v>
      </c>
      <c r="I6" s="78">
        <v>12</v>
      </c>
      <c r="J6" s="78" t="s">
        <v>324</v>
      </c>
      <c r="K6" s="78" t="s">
        <v>323</v>
      </c>
      <c r="L6" s="79">
        <v>40000</v>
      </c>
    </row>
    <row r="7" spans="1:12" x14ac:dyDescent="0.25">
      <c r="A7" s="48" t="s">
        <v>300</v>
      </c>
      <c r="B7" s="48" t="s">
        <v>105</v>
      </c>
      <c r="C7" s="48" t="s">
        <v>106</v>
      </c>
      <c r="D7" s="8">
        <v>2023</v>
      </c>
      <c r="E7" s="14" t="s">
        <v>20</v>
      </c>
      <c r="F7" s="35" t="s">
        <v>15</v>
      </c>
      <c r="G7" s="37">
        <v>523.39215971922204</v>
      </c>
      <c r="H7" s="37">
        <v>9.9127302977126006E-2</v>
      </c>
      <c r="I7" s="14">
        <v>20</v>
      </c>
      <c r="J7" s="8" t="s">
        <v>324</v>
      </c>
      <c r="K7" s="8" t="s">
        <v>324</v>
      </c>
      <c r="L7" s="47">
        <v>42000</v>
      </c>
    </row>
    <row r="8" spans="1:12" x14ac:dyDescent="0.25">
      <c r="I8" s="66" t="s">
        <v>28</v>
      </c>
      <c r="J8" s="66"/>
      <c r="K8" s="66"/>
      <c r="L8" s="77">
        <f>SUM(L3:L5)</f>
        <v>655172.37847909075</v>
      </c>
    </row>
    <row r="9" spans="1:12" x14ac:dyDescent="0.25">
      <c r="A9"/>
      <c r="B9"/>
      <c r="C9"/>
      <c r="D9"/>
      <c r="E9"/>
      <c r="L9" s="51"/>
    </row>
    <row r="10" spans="1:12" ht="15.75" thickBot="1" x14ac:dyDescent="0.3">
      <c r="L10" s="50"/>
    </row>
    <row r="11" spans="1:12" ht="15.75" thickBot="1" x14ac:dyDescent="0.3">
      <c r="A11" s="154" t="s">
        <v>296</v>
      </c>
      <c r="B11" s="155"/>
      <c r="C11" s="155"/>
      <c r="D11" s="155"/>
      <c r="E11" s="155"/>
      <c r="F11" s="155"/>
      <c r="G11" s="155"/>
      <c r="H11" s="155"/>
      <c r="I11" s="155"/>
      <c r="J11" s="156"/>
      <c r="K11" s="156"/>
      <c r="L11" s="157"/>
    </row>
    <row r="12" spans="1:12" ht="15.75" thickBot="1" x14ac:dyDescent="0.3">
      <c r="A12" s="2" t="s">
        <v>0</v>
      </c>
      <c r="B12" s="3" t="s">
        <v>1</v>
      </c>
      <c r="C12" s="3" t="s">
        <v>2</v>
      </c>
      <c r="D12" s="3" t="s">
        <v>350</v>
      </c>
      <c r="E12" s="3" t="s">
        <v>5</v>
      </c>
      <c r="F12" s="3" t="s">
        <v>6</v>
      </c>
      <c r="G12" s="3" t="s">
        <v>7</v>
      </c>
      <c r="H12" s="3" t="s">
        <v>8</v>
      </c>
      <c r="I12" s="3" t="s">
        <v>9</v>
      </c>
      <c r="J12" s="3" t="s">
        <v>351</v>
      </c>
      <c r="K12" s="3" t="s">
        <v>322</v>
      </c>
      <c r="L12" s="4" t="s">
        <v>326</v>
      </c>
    </row>
    <row r="13" spans="1:12" s="33" customFormat="1" x14ac:dyDescent="0.25">
      <c r="A13" s="52" t="s">
        <v>249</v>
      </c>
      <c r="B13" s="36" t="s">
        <v>104</v>
      </c>
      <c r="C13" s="36" t="s">
        <v>254</v>
      </c>
      <c r="D13" s="36">
        <v>2025</v>
      </c>
      <c r="E13" s="36" t="s">
        <v>20</v>
      </c>
      <c r="F13" s="52" t="s">
        <v>15</v>
      </c>
      <c r="G13" s="45">
        <v>411.04666282420499</v>
      </c>
      <c r="H13" s="45">
        <v>7.7849746747008994E-2</v>
      </c>
      <c r="I13" s="36">
        <v>45</v>
      </c>
      <c r="J13" s="36">
        <v>2024</v>
      </c>
      <c r="K13" s="36" t="s">
        <v>324</v>
      </c>
      <c r="L13" s="42">
        <v>82187.64488153407</v>
      </c>
    </row>
    <row r="14" spans="1:12" s="33" customFormat="1" x14ac:dyDescent="0.25">
      <c r="A14" s="34" t="s">
        <v>249</v>
      </c>
      <c r="B14" s="35" t="s">
        <v>254</v>
      </c>
      <c r="C14" s="35" t="s">
        <v>12</v>
      </c>
      <c r="D14" s="36">
        <v>2025</v>
      </c>
      <c r="E14" s="35" t="s">
        <v>20</v>
      </c>
      <c r="F14" s="34" t="s">
        <v>21</v>
      </c>
      <c r="G14" s="37">
        <v>114.334726321068</v>
      </c>
      <c r="H14" s="37">
        <v>2.1654304227475E-2</v>
      </c>
      <c r="I14" s="35">
        <v>16</v>
      </c>
      <c r="J14" s="36">
        <v>2024</v>
      </c>
      <c r="K14" s="36" t="s">
        <v>324</v>
      </c>
      <c r="L14" s="38">
        <v>38491.816761712122</v>
      </c>
    </row>
    <row r="15" spans="1:12" s="33" customFormat="1" x14ac:dyDescent="0.25">
      <c r="A15" s="34" t="s">
        <v>250</v>
      </c>
      <c r="B15" s="35" t="s">
        <v>237</v>
      </c>
      <c r="C15" s="35" t="s">
        <v>12</v>
      </c>
      <c r="D15" s="36">
        <v>2025</v>
      </c>
      <c r="E15" s="35" t="s">
        <v>20</v>
      </c>
      <c r="F15" s="34" t="s">
        <v>15</v>
      </c>
      <c r="G15" s="37">
        <v>344.91915463315001</v>
      </c>
      <c r="H15" s="37">
        <v>6.5325597468399998E-2</v>
      </c>
      <c r="I15" s="35">
        <v>51</v>
      </c>
      <c r="J15" s="36">
        <v>2024</v>
      </c>
      <c r="K15" s="36" t="s">
        <v>324</v>
      </c>
      <c r="L15" s="38">
        <v>20842.314783965841</v>
      </c>
    </row>
    <row r="16" spans="1:12" s="33" customFormat="1" x14ac:dyDescent="0.25">
      <c r="A16" s="34" t="s">
        <v>251</v>
      </c>
      <c r="B16" s="158" t="s">
        <v>50</v>
      </c>
      <c r="C16" s="35" t="s">
        <v>239</v>
      </c>
      <c r="D16" s="36">
        <v>2025</v>
      </c>
      <c r="E16" s="35" t="s">
        <v>20</v>
      </c>
      <c r="F16" s="34" t="s">
        <v>15</v>
      </c>
      <c r="G16" s="37">
        <v>486.81095054305001</v>
      </c>
      <c r="H16" s="37">
        <v>9.2199043663456007E-2</v>
      </c>
      <c r="I16" s="35">
        <v>42</v>
      </c>
      <c r="J16" s="36">
        <v>2024</v>
      </c>
      <c r="K16" s="36" t="s">
        <v>324</v>
      </c>
      <c r="L16" s="38">
        <v>90383.619388758802</v>
      </c>
    </row>
    <row r="17" spans="1:12" s="33" customFormat="1" x14ac:dyDescent="0.25">
      <c r="A17" s="34" t="s">
        <v>252</v>
      </c>
      <c r="B17" s="159"/>
      <c r="C17" s="35" t="s">
        <v>238</v>
      </c>
      <c r="D17" s="36">
        <v>2025</v>
      </c>
      <c r="E17" s="35" t="s">
        <v>20</v>
      </c>
      <c r="F17" s="34" t="s">
        <v>15</v>
      </c>
      <c r="G17" s="37">
        <v>323.15509783490597</v>
      </c>
      <c r="H17" s="37">
        <v>6.1203617014187001E-2</v>
      </c>
      <c r="I17" s="35">
        <v>43</v>
      </c>
      <c r="J17" s="36">
        <v>2024</v>
      </c>
      <c r="K17" s="36" t="s">
        <v>324</v>
      </c>
      <c r="L17" s="38">
        <v>95727.895246448941</v>
      </c>
    </row>
    <row r="18" spans="1:12" s="33" customFormat="1" x14ac:dyDescent="0.25">
      <c r="A18" s="34" t="s">
        <v>253</v>
      </c>
      <c r="B18" s="35" t="s">
        <v>240</v>
      </c>
      <c r="C18" s="35" t="s">
        <v>237</v>
      </c>
      <c r="D18" s="36">
        <v>2025</v>
      </c>
      <c r="E18" s="35" t="s">
        <v>20</v>
      </c>
      <c r="F18" s="34" t="s">
        <v>15</v>
      </c>
      <c r="G18" s="37">
        <v>564.15432244120905</v>
      </c>
      <c r="H18" s="37">
        <v>0.106847409553259</v>
      </c>
      <c r="I18" s="35">
        <v>58</v>
      </c>
      <c r="J18" s="36">
        <v>2024</v>
      </c>
      <c r="K18" s="36" t="s">
        <v>324</v>
      </c>
      <c r="L18" s="38">
        <v>42341.124109241609</v>
      </c>
    </row>
    <row r="19" spans="1:12" s="33" customFormat="1" x14ac:dyDescent="0.25">
      <c r="A19" s="11" t="s">
        <v>292</v>
      </c>
      <c r="B19" s="14" t="s">
        <v>293</v>
      </c>
      <c r="C19" s="14" t="s">
        <v>294</v>
      </c>
      <c r="D19" s="36">
        <v>2025</v>
      </c>
      <c r="E19" s="35" t="s">
        <v>20</v>
      </c>
      <c r="F19" s="34" t="s">
        <v>15</v>
      </c>
      <c r="G19" s="13">
        <v>597.79722208676003</v>
      </c>
      <c r="H19" s="13">
        <v>0.113219170849765</v>
      </c>
      <c r="I19" s="14">
        <v>57</v>
      </c>
      <c r="J19" s="36">
        <v>2024</v>
      </c>
      <c r="K19" s="36" t="s">
        <v>324</v>
      </c>
      <c r="L19" s="38">
        <v>214518.10128232857</v>
      </c>
    </row>
    <row r="20" spans="1:12" s="33" customFormat="1" x14ac:dyDescent="0.25">
      <c r="A20" s="11" t="s">
        <v>292</v>
      </c>
      <c r="B20" s="14" t="s">
        <v>294</v>
      </c>
      <c r="C20" s="14" t="s">
        <v>106</v>
      </c>
      <c r="D20" s="36">
        <v>2025</v>
      </c>
      <c r="E20" s="35" t="s">
        <v>20</v>
      </c>
      <c r="F20" s="34" t="s">
        <v>15</v>
      </c>
      <c r="G20" s="13">
        <v>252.01422685173901</v>
      </c>
      <c r="H20" s="13">
        <v>4.7729967206769003E-2</v>
      </c>
      <c r="I20" s="14">
        <v>57</v>
      </c>
      <c r="J20" s="36">
        <v>2024</v>
      </c>
      <c r="K20" s="36" t="s">
        <v>324</v>
      </c>
      <c r="L20" s="38">
        <v>47545.178460086594</v>
      </c>
    </row>
    <row r="21" spans="1:12" s="33" customFormat="1" x14ac:dyDescent="0.25">
      <c r="A21" s="11" t="s">
        <v>103</v>
      </c>
      <c r="B21" s="14" t="s">
        <v>50</v>
      </c>
      <c r="C21" s="14" t="s">
        <v>27</v>
      </c>
      <c r="D21" s="36">
        <v>2025</v>
      </c>
      <c r="E21" s="35" t="s">
        <v>35</v>
      </c>
      <c r="F21" s="34" t="s">
        <v>21</v>
      </c>
      <c r="G21" s="13">
        <v>1544.3402501</v>
      </c>
      <c r="H21" s="13">
        <v>0.292488684</v>
      </c>
      <c r="I21" s="14">
        <v>22</v>
      </c>
      <c r="J21" s="36">
        <v>2024</v>
      </c>
      <c r="K21" s="36" t="s">
        <v>324</v>
      </c>
      <c r="L21" s="38">
        <v>185000</v>
      </c>
    </row>
    <row r="22" spans="1:12" x14ac:dyDescent="0.25">
      <c r="I22" s="64" t="s">
        <v>28</v>
      </c>
      <c r="J22" s="64"/>
      <c r="K22" s="64"/>
      <c r="L22" s="76">
        <f>SUM(L13:L21)</f>
        <v>817037.69491407648</v>
      </c>
    </row>
    <row r="23" spans="1:12" x14ac:dyDescent="0.25">
      <c r="L23" s="50"/>
    </row>
    <row r="24" spans="1:12" x14ac:dyDescent="0.25">
      <c r="L24" s="50"/>
    </row>
    <row r="25" spans="1:12" x14ac:dyDescent="0.25">
      <c r="L25" s="50"/>
    </row>
  </sheetData>
  <mergeCells count="3">
    <mergeCell ref="A1:L1"/>
    <mergeCell ref="A11:L11"/>
    <mergeCell ref="B16:B1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zoomScale="90" zoomScaleNormal="90" workbookViewId="0">
      <selection activeCell="B14" sqref="B14"/>
    </sheetView>
  </sheetViews>
  <sheetFormatPr defaultRowHeight="15" x14ac:dyDescent="0.25"/>
  <cols>
    <col min="1" max="1" width="26.5703125" bestFit="1" customWidth="1"/>
    <col min="2" max="2" width="19.140625" bestFit="1" customWidth="1"/>
    <col min="3" max="3" width="19" customWidth="1"/>
    <col min="4" max="4" width="24.7109375" style="1" bestFit="1" customWidth="1"/>
    <col min="5" max="5" width="19.140625" style="1" customWidth="1"/>
    <col min="6" max="6" width="29.5703125" style="1" customWidth="1"/>
    <col min="7" max="7" width="16.5703125" style="1" customWidth="1"/>
    <col min="8" max="8" width="19.7109375" style="1" customWidth="1"/>
    <col min="9" max="9" width="25.28515625" style="1" customWidth="1"/>
    <col min="10" max="10" width="28.42578125" style="1" bestFit="1" customWidth="1"/>
    <col min="11" max="11" width="25.28515625" style="1" customWidth="1"/>
    <col min="12" max="12" width="64.5703125" style="1" customWidth="1"/>
  </cols>
  <sheetData>
    <row r="1" spans="1:12" ht="15.75" thickBot="1" x14ac:dyDescent="0.3">
      <c r="A1" s="120" t="s">
        <v>273</v>
      </c>
      <c r="B1" s="121"/>
      <c r="C1" s="121"/>
      <c r="D1" s="121"/>
      <c r="E1" s="121"/>
      <c r="F1" s="121"/>
      <c r="G1" s="121"/>
      <c r="H1" s="121"/>
      <c r="I1" s="121"/>
      <c r="J1" s="122"/>
      <c r="K1" s="122"/>
      <c r="L1" s="123"/>
    </row>
    <row r="2" spans="1:12" ht="15.75" thickBot="1" x14ac:dyDescent="0.3">
      <c r="A2" s="2" t="s">
        <v>0</v>
      </c>
      <c r="B2" s="3" t="s">
        <v>1</v>
      </c>
      <c r="C2" s="3" t="s">
        <v>2</v>
      </c>
      <c r="D2" s="3" t="s">
        <v>350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351</v>
      </c>
      <c r="K2" s="3" t="s">
        <v>322</v>
      </c>
      <c r="L2" s="4" t="s">
        <v>326</v>
      </c>
    </row>
    <row r="3" spans="1:12" x14ac:dyDescent="0.25">
      <c r="A3" s="6" t="s">
        <v>58</v>
      </c>
      <c r="B3" s="6" t="s">
        <v>27</v>
      </c>
      <c r="C3" s="6" t="s">
        <v>12</v>
      </c>
      <c r="D3" s="8">
        <v>2022</v>
      </c>
      <c r="E3" s="8" t="s">
        <v>20</v>
      </c>
      <c r="F3" s="8" t="s">
        <v>15</v>
      </c>
      <c r="G3" s="7">
        <v>280.75704489999998</v>
      </c>
      <c r="H3" s="7">
        <v>5.3173682999999999E-2</v>
      </c>
      <c r="I3" s="8">
        <v>46</v>
      </c>
      <c r="J3" s="8" t="s">
        <v>324</v>
      </c>
      <c r="K3" s="8" t="s">
        <v>324</v>
      </c>
      <c r="L3" s="41">
        <v>5000</v>
      </c>
    </row>
    <row r="4" spans="1:12" x14ac:dyDescent="0.25">
      <c r="A4" s="11" t="s">
        <v>59</v>
      </c>
      <c r="B4" s="11" t="s">
        <v>60</v>
      </c>
      <c r="C4" s="11" t="s">
        <v>61</v>
      </c>
      <c r="D4" s="8">
        <v>2022</v>
      </c>
      <c r="E4" s="14" t="s">
        <v>35</v>
      </c>
      <c r="F4" s="14" t="s">
        <v>21</v>
      </c>
      <c r="G4" s="13">
        <v>505.7299562</v>
      </c>
      <c r="H4" s="13">
        <v>9.5782189000000004E-2</v>
      </c>
      <c r="I4" s="14">
        <v>37</v>
      </c>
      <c r="J4" s="8" t="s">
        <v>324</v>
      </c>
      <c r="K4" s="8" t="s">
        <v>324</v>
      </c>
      <c r="L4" s="31">
        <v>33000</v>
      </c>
    </row>
    <row r="5" spans="1:12" x14ac:dyDescent="0.25">
      <c r="A5" s="118" t="s">
        <v>65</v>
      </c>
      <c r="B5" s="11" t="s">
        <v>66</v>
      </c>
      <c r="C5" s="11" t="s">
        <v>67</v>
      </c>
      <c r="D5" s="8">
        <v>2022</v>
      </c>
      <c r="E5" s="14" t="s">
        <v>20</v>
      </c>
      <c r="F5" s="14" t="s">
        <v>15</v>
      </c>
      <c r="G5" s="13">
        <v>379.58954162757499</v>
      </c>
      <c r="H5" s="13">
        <v>7.1891958641585998E-2</v>
      </c>
      <c r="I5" s="14">
        <v>49</v>
      </c>
      <c r="J5" s="8" t="s">
        <v>324</v>
      </c>
      <c r="K5" s="8" t="s">
        <v>324</v>
      </c>
      <c r="L5" s="31">
        <v>23333.333333333332</v>
      </c>
    </row>
    <row r="6" spans="1:12" x14ac:dyDescent="0.25">
      <c r="A6" s="118"/>
      <c r="B6" s="11" t="s">
        <v>67</v>
      </c>
      <c r="C6" s="11" t="s">
        <v>68</v>
      </c>
      <c r="D6" s="8">
        <v>2022</v>
      </c>
      <c r="E6" s="14" t="s">
        <v>20</v>
      </c>
      <c r="F6" s="14" t="s">
        <v>15</v>
      </c>
      <c r="G6" s="13">
        <v>374.55440686318099</v>
      </c>
      <c r="H6" s="13">
        <v>7.0938334633178002E-2</v>
      </c>
      <c r="I6" s="14">
        <v>49</v>
      </c>
      <c r="J6" s="8" t="s">
        <v>324</v>
      </c>
      <c r="K6" s="8" t="s">
        <v>324</v>
      </c>
      <c r="L6" s="31">
        <v>23333.333333333332</v>
      </c>
    </row>
    <row r="7" spans="1:12" x14ac:dyDescent="0.25">
      <c r="A7" s="118"/>
      <c r="B7" s="11" t="s">
        <v>68</v>
      </c>
      <c r="C7" s="11" t="s">
        <v>69</v>
      </c>
      <c r="D7" s="8">
        <v>2022</v>
      </c>
      <c r="E7" s="14" t="s">
        <v>20</v>
      </c>
      <c r="F7" s="14" t="s">
        <v>15</v>
      </c>
      <c r="G7" s="13">
        <v>272.03343035243802</v>
      </c>
      <c r="H7" s="13">
        <v>5.1521483021295E-2</v>
      </c>
      <c r="I7" s="14">
        <v>52</v>
      </c>
      <c r="J7" s="8" t="s">
        <v>324</v>
      </c>
      <c r="K7" s="8" t="s">
        <v>324</v>
      </c>
      <c r="L7" s="31">
        <v>23333.333333333332</v>
      </c>
    </row>
    <row r="8" spans="1:12" x14ac:dyDescent="0.25">
      <c r="A8" s="161" t="s">
        <v>354</v>
      </c>
      <c r="B8" s="54" t="s">
        <v>244</v>
      </c>
      <c r="C8" s="54" t="s">
        <v>245</v>
      </c>
      <c r="D8" s="36">
        <v>2022</v>
      </c>
      <c r="E8" s="35" t="s">
        <v>14</v>
      </c>
      <c r="F8" s="35" t="s">
        <v>15</v>
      </c>
      <c r="G8" s="37">
        <v>583.978261014503</v>
      </c>
      <c r="H8" s="37">
        <v>0.110601943373959</v>
      </c>
      <c r="I8" s="35">
        <v>60</v>
      </c>
      <c r="J8" s="8" t="s">
        <v>324</v>
      </c>
      <c r="K8" s="36" t="s">
        <v>324</v>
      </c>
      <c r="L8" s="38">
        <v>42000</v>
      </c>
    </row>
    <row r="9" spans="1:12" x14ac:dyDescent="0.25">
      <c r="A9" s="161"/>
      <c r="B9" s="54" t="s">
        <v>245</v>
      </c>
      <c r="C9" s="54" t="s">
        <v>65</v>
      </c>
      <c r="D9" s="36">
        <v>2022</v>
      </c>
      <c r="E9" s="35" t="s">
        <v>20</v>
      </c>
      <c r="F9" s="35" t="s">
        <v>15</v>
      </c>
      <c r="G9" s="37">
        <v>587.84495290593702</v>
      </c>
      <c r="H9" s="37">
        <v>0.1113342713837</v>
      </c>
      <c r="I9" s="35">
        <v>56</v>
      </c>
      <c r="J9" s="8" t="s">
        <v>324</v>
      </c>
      <c r="K9" s="36" t="s">
        <v>324</v>
      </c>
      <c r="L9" s="38">
        <v>35000</v>
      </c>
    </row>
    <row r="10" spans="1:12" x14ac:dyDescent="0.25">
      <c r="A10" s="162" t="s">
        <v>301</v>
      </c>
      <c r="B10" s="11" t="s">
        <v>105</v>
      </c>
      <c r="C10" s="11" t="s">
        <v>303</v>
      </c>
      <c r="D10" s="8">
        <v>2022</v>
      </c>
      <c r="E10" s="14" t="s">
        <v>14</v>
      </c>
      <c r="F10" s="14" t="s">
        <v>15</v>
      </c>
      <c r="G10" s="13">
        <v>258.36997044461799</v>
      </c>
      <c r="H10" s="13">
        <v>4.8933706523602002E-2</v>
      </c>
      <c r="I10" s="14">
        <v>66</v>
      </c>
      <c r="J10" s="8" t="s">
        <v>324</v>
      </c>
      <c r="K10" s="8" t="s">
        <v>324</v>
      </c>
      <c r="L10" s="31">
        <v>12333.333333333334</v>
      </c>
    </row>
    <row r="11" spans="1:12" x14ac:dyDescent="0.25">
      <c r="A11" s="163"/>
      <c r="B11" s="11" t="s">
        <v>303</v>
      </c>
      <c r="C11" s="11" t="s">
        <v>303</v>
      </c>
      <c r="D11" s="8">
        <v>2022</v>
      </c>
      <c r="E11" s="14" t="s">
        <v>14</v>
      </c>
      <c r="F11" s="14" t="s">
        <v>15</v>
      </c>
      <c r="G11" s="13">
        <v>245.25995850037401</v>
      </c>
      <c r="H11" s="13">
        <v>4.6450749715979997E-2</v>
      </c>
      <c r="I11" s="14">
        <v>66</v>
      </c>
      <c r="J11" s="8" t="s">
        <v>324</v>
      </c>
      <c r="K11" s="8" t="s">
        <v>324</v>
      </c>
      <c r="L11" s="31">
        <v>12333.333333333334</v>
      </c>
    </row>
    <row r="12" spans="1:12" x14ac:dyDescent="0.25">
      <c r="A12" s="144"/>
      <c r="B12" s="11" t="s">
        <v>303</v>
      </c>
      <c r="C12" s="11" t="s">
        <v>12</v>
      </c>
      <c r="D12" s="8">
        <v>2022</v>
      </c>
      <c r="E12" s="14" t="s">
        <v>20</v>
      </c>
      <c r="F12" s="14" t="s">
        <v>15</v>
      </c>
      <c r="G12" s="13">
        <v>228.076434281709</v>
      </c>
      <c r="H12" s="13">
        <v>4.3196294371536E-2</v>
      </c>
      <c r="I12" s="14">
        <v>59</v>
      </c>
      <c r="J12" s="8" t="s">
        <v>324</v>
      </c>
      <c r="K12" s="8" t="s">
        <v>324</v>
      </c>
      <c r="L12" s="31">
        <v>12333.333333333334</v>
      </c>
    </row>
    <row r="13" spans="1:12" s="33" customFormat="1" x14ac:dyDescent="0.25">
      <c r="A13" s="46" t="s">
        <v>302</v>
      </c>
      <c r="B13" s="11" t="s">
        <v>60</v>
      </c>
      <c r="C13" s="11" t="s">
        <v>224</v>
      </c>
      <c r="D13" s="8">
        <v>2022</v>
      </c>
      <c r="E13" s="14" t="s">
        <v>14</v>
      </c>
      <c r="F13" s="14" t="s">
        <v>15</v>
      </c>
      <c r="G13" s="13">
        <v>549.73608497607097</v>
      </c>
      <c r="H13" s="13">
        <v>0.10411668276062</v>
      </c>
      <c r="I13" s="14">
        <v>70</v>
      </c>
      <c r="J13" s="8" t="s">
        <v>324</v>
      </c>
      <c r="K13" s="8" t="s">
        <v>324</v>
      </c>
      <c r="L13" s="31">
        <v>26000</v>
      </c>
    </row>
    <row r="14" spans="1:12" s="33" customFormat="1" x14ac:dyDescent="0.25">
      <c r="A14" s="80" t="s">
        <v>319</v>
      </c>
      <c r="B14" s="11" t="s">
        <v>320</v>
      </c>
      <c r="C14" s="11" t="s">
        <v>98</v>
      </c>
      <c r="D14" s="8">
        <v>2022</v>
      </c>
      <c r="E14" s="14" t="s">
        <v>20</v>
      </c>
      <c r="F14" s="14" t="s">
        <v>15</v>
      </c>
      <c r="G14" s="13">
        <v>1200</v>
      </c>
      <c r="H14" s="13">
        <v>0.23</v>
      </c>
      <c r="I14" s="14">
        <v>63</v>
      </c>
      <c r="J14" s="8" t="s">
        <v>324</v>
      </c>
      <c r="K14" s="8" t="s">
        <v>324</v>
      </c>
      <c r="L14" s="31">
        <v>79000</v>
      </c>
    </row>
    <row r="15" spans="1:12" x14ac:dyDescent="0.25">
      <c r="G15" s="58"/>
      <c r="H15" s="58"/>
      <c r="I15" s="60" t="s">
        <v>28</v>
      </c>
      <c r="J15" s="60"/>
      <c r="K15" s="60"/>
      <c r="L15" s="67">
        <f>SUM(L3:L13)</f>
        <v>248000.00000000003</v>
      </c>
    </row>
    <row r="16" spans="1:12" ht="15.75" thickBot="1" x14ac:dyDescent="0.3"/>
    <row r="17" spans="1:12" ht="15.75" thickBot="1" x14ac:dyDescent="0.3">
      <c r="A17" s="124" t="s">
        <v>263</v>
      </c>
      <c r="B17" s="125"/>
      <c r="C17" s="125"/>
      <c r="D17" s="125"/>
      <c r="E17" s="125"/>
      <c r="F17" s="125"/>
      <c r="G17" s="125"/>
      <c r="H17" s="125"/>
      <c r="I17" s="125"/>
      <c r="J17" s="126"/>
      <c r="K17" s="126"/>
      <c r="L17" s="127"/>
    </row>
    <row r="18" spans="1:12" s="33" customFormat="1" ht="15.75" thickBot="1" x14ac:dyDescent="0.3">
      <c r="A18" s="2" t="s">
        <v>0</v>
      </c>
      <c r="B18" s="3" t="s">
        <v>1</v>
      </c>
      <c r="C18" s="3" t="s">
        <v>2</v>
      </c>
      <c r="D18" s="3" t="s">
        <v>350</v>
      </c>
      <c r="E18" s="3" t="s">
        <v>5</v>
      </c>
      <c r="F18" s="3" t="s">
        <v>6</v>
      </c>
      <c r="G18" s="3" t="s">
        <v>7</v>
      </c>
      <c r="H18" s="3" t="s">
        <v>8</v>
      </c>
      <c r="I18" s="3" t="s">
        <v>9</v>
      </c>
      <c r="J18" s="3" t="s">
        <v>351</v>
      </c>
      <c r="K18" s="3" t="s">
        <v>322</v>
      </c>
      <c r="L18" s="4" t="s">
        <v>326</v>
      </c>
    </row>
    <row r="19" spans="1:12" s="33" customFormat="1" x14ac:dyDescent="0.25">
      <c r="A19" s="160" t="s">
        <v>231</v>
      </c>
      <c r="B19" s="53" t="s">
        <v>232</v>
      </c>
      <c r="C19" s="53" t="s">
        <v>12</v>
      </c>
      <c r="D19" s="36">
        <v>2024</v>
      </c>
      <c r="E19" s="36" t="s">
        <v>20</v>
      </c>
      <c r="F19" s="36" t="s">
        <v>15</v>
      </c>
      <c r="G19" s="45">
        <v>66.749981286607493</v>
      </c>
      <c r="H19" s="45">
        <v>1.2642041910341999E-2</v>
      </c>
      <c r="I19" s="36">
        <v>56</v>
      </c>
      <c r="J19" s="36">
        <v>2023</v>
      </c>
      <c r="K19" s="36" t="s">
        <v>324</v>
      </c>
      <c r="L19" s="42">
        <v>4033.4788692120692</v>
      </c>
    </row>
    <row r="20" spans="1:12" s="33" customFormat="1" x14ac:dyDescent="0.25">
      <c r="A20" s="161"/>
      <c r="B20" s="54" t="s">
        <v>232</v>
      </c>
      <c r="C20" s="54" t="s">
        <v>233</v>
      </c>
      <c r="D20" s="36">
        <v>2024</v>
      </c>
      <c r="E20" s="35" t="s">
        <v>20</v>
      </c>
      <c r="F20" s="35" t="s">
        <v>15</v>
      </c>
      <c r="G20" s="37">
        <v>253.45577831268099</v>
      </c>
      <c r="H20" s="37">
        <v>4.8002988316796003E-2</v>
      </c>
      <c r="I20" s="35">
        <v>58</v>
      </c>
      <c r="J20" s="36">
        <v>2023</v>
      </c>
      <c r="K20" s="36" t="s">
        <v>324</v>
      </c>
      <c r="L20" s="38">
        <v>15315.487830840993</v>
      </c>
    </row>
    <row r="21" spans="1:12" s="33" customFormat="1" x14ac:dyDescent="0.25">
      <c r="A21" s="161"/>
      <c r="B21" s="54" t="s">
        <v>233</v>
      </c>
      <c r="C21" s="54" t="s">
        <v>59</v>
      </c>
      <c r="D21" s="36">
        <v>2024</v>
      </c>
      <c r="E21" s="35" t="s">
        <v>20</v>
      </c>
      <c r="F21" s="35" t="s">
        <v>15</v>
      </c>
      <c r="G21" s="37">
        <v>133.56588468063799</v>
      </c>
      <c r="H21" s="37">
        <v>2.5296569068303E-2</v>
      </c>
      <c r="I21" s="35">
        <v>59</v>
      </c>
      <c r="J21" s="36">
        <v>2023</v>
      </c>
      <c r="K21" s="36" t="s">
        <v>324</v>
      </c>
      <c r="L21" s="38">
        <v>8070.9411916353902</v>
      </c>
    </row>
    <row r="22" spans="1:12" s="33" customFormat="1" x14ac:dyDescent="0.25">
      <c r="A22" s="161"/>
      <c r="B22" s="54" t="s">
        <v>59</v>
      </c>
      <c r="C22" s="54" t="s">
        <v>234</v>
      </c>
      <c r="D22" s="36">
        <v>2024</v>
      </c>
      <c r="E22" s="35" t="s">
        <v>20</v>
      </c>
      <c r="F22" s="35" t="s">
        <v>15</v>
      </c>
      <c r="G22" s="37">
        <v>107.291964128103</v>
      </c>
      <c r="H22" s="37">
        <v>2.0320447751534999E-2</v>
      </c>
      <c r="I22" s="35">
        <v>54</v>
      </c>
      <c r="J22" s="36">
        <v>2023</v>
      </c>
      <c r="K22" s="36" t="s">
        <v>324</v>
      </c>
      <c r="L22" s="38">
        <v>6483.2957523808591</v>
      </c>
    </row>
    <row r="23" spans="1:12" s="33" customFormat="1" x14ac:dyDescent="0.25">
      <c r="A23" s="161"/>
      <c r="B23" s="54" t="s">
        <v>234</v>
      </c>
      <c r="C23" s="54" t="s">
        <v>235</v>
      </c>
      <c r="D23" s="36">
        <v>2024</v>
      </c>
      <c r="E23" s="35" t="s">
        <v>14</v>
      </c>
      <c r="F23" s="35" t="s">
        <v>15</v>
      </c>
      <c r="G23" s="37">
        <v>132.10529108909901</v>
      </c>
      <c r="H23" s="37">
        <v>2.5019941494148001E-2</v>
      </c>
      <c r="I23" s="35">
        <v>69</v>
      </c>
      <c r="J23" s="36">
        <v>2023</v>
      </c>
      <c r="K23" s="36" t="s">
        <v>324</v>
      </c>
      <c r="L23" s="38">
        <v>7982.6823895439938</v>
      </c>
    </row>
    <row r="24" spans="1:12" s="33" customFormat="1" x14ac:dyDescent="0.25">
      <c r="A24" s="161"/>
      <c r="B24" s="54" t="s">
        <v>235</v>
      </c>
      <c r="C24" s="54" t="s">
        <v>236</v>
      </c>
      <c r="D24" s="36">
        <v>2024</v>
      </c>
      <c r="E24" s="35" t="s">
        <v>20</v>
      </c>
      <c r="F24" s="35" t="s">
        <v>15</v>
      </c>
      <c r="G24" s="37">
        <v>119.046222607536</v>
      </c>
      <c r="H24" s="37">
        <v>2.2546633069608999E-2</v>
      </c>
      <c r="I24" s="35">
        <v>56</v>
      </c>
      <c r="J24" s="36">
        <v>2023</v>
      </c>
      <c r="K24" s="36" t="s">
        <v>324</v>
      </c>
      <c r="L24" s="38">
        <v>7193.5664114313986</v>
      </c>
    </row>
    <row r="25" spans="1:12" s="33" customFormat="1" x14ac:dyDescent="0.25">
      <c r="A25" s="161"/>
      <c r="B25" s="54" t="s">
        <v>236</v>
      </c>
      <c r="C25" s="54" t="s">
        <v>142</v>
      </c>
      <c r="D25" s="36">
        <v>2024</v>
      </c>
      <c r="E25" s="35" t="s">
        <v>20</v>
      </c>
      <c r="F25" s="35" t="s">
        <v>21</v>
      </c>
      <c r="G25" s="37">
        <v>75.448086542016696</v>
      </c>
      <c r="H25" s="37">
        <v>1.4289410329927E-2</v>
      </c>
      <c r="I25" s="35">
        <v>34</v>
      </c>
      <c r="J25" s="36">
        <v>2023</v>
      </c>
      <c r="K25" s="36" t="s">
        <v>324</v>
      </c>
      <c r="L25" s="38">
        <v>9118.1527522245306</v>
      </c>
    </row>
    <row r="26" spans="1:12" s="33" customFormat="1" x14ac:dyDescent="0.25">
      <c r="A26" s="54" t="s">
        <v>241</v>
      </c>
      <c r="B26" s="54" t="s">
        <v>61</v>
      </c>
      <c r="C26" s="54" t="s">
        <v>235</v>
      </c>
      <c r="D26" s="36">
        <v>2024</v>
      </c>
      <c r="E26" s="35" t="s">
        <v>20</v>
      </c>
      <c r="F26" s="35" t="s">
        <v>15</v>
      </c>
      <c r="G26" s="37">
        <v>689.28363719618699</v>
      </c>
      <c r="H26" s="37">
        <v>0.13054614340836901</v>
      </c>
      <c r="I26" s="35">
        <v>56</v>
      </c>
      <c r="J26" s="36">
        <v>2023</v>
      </c>
      <c r="K26" s="36" t="s">
        <v>324</v>
      </c>
      <c r="L26" s="38">
        <v>41651.112583641552</v>
      </c>
    </row>
    <row r="27" spans="1:12" s="33" customFormat="1" x14ac:dyDescent="0.25">
      <c r="A27" s="54" t="s">
        <v>242</v>
      </c>
      <c r="B27" s="54" t="s">
        <v>69</v>
      </c>
      <c r="C27" s="54" t="s">
        <v>12</v>
      </c>
      <c r="D27" s="36">
        <v>2024</v>
      </c>
      <c r="E27" s="35" t="s">
        <v>20</v>
      </c>
      <c r="F27" s="35" t="s">
        <v>15</v>
      </c>
      <c r="G27" s="37">
        <v>256.01649760916303</v>
      </c>
      <c r="H27" s="37">
        <v>4.8487973032039E-2</v>
      </c>
      <c r="I27" s="35">
        <v>60</v>
      </c>
      <c r="J27" s="36">
        <v>2023</v>
      </c>
      <c r="K27" s="36" t="s">
        <v>324</v>
      </c>
      <c r="L27" s="38">
        <v>58489.596662218697</v>
      </c>
    </row>
    <row r="28" spans="1:12" s="33" customFormat="1" x14ac:dyDescent="0.25">
      <c r="A28" s="54" t="s">
        <v>243</v>
      </c>
      <c r="B28" s="54" t="s">
        <v>105</v>
      </c>
      <c r="C28" s="54" t="s">
        <v>98</v>
      </c>
      <c r="D28" s="36">
        <v>2024</v>
      </c>
      <c r="E28" s="35" t="s">
        <v>20</v>
      </c>
      <c r="F28" s="35" t="s">
        <v>21</v>
      </c>
      <c r="G28" s="37">
        <v>726.99731839421895</v>
      </c>
      <c r="H28" s="37">
        <v>0.13768888605951099</v>
      </c>
      <c r="I28" s="35">
        <v>20</v>
      </c>
      <c r="J28" s="36">
        <v>2023</v>
      </c>
      <c r="K28" s="36" t="s">
        <v>324</v>
      </c>
      <c r="L28" s="38">
        <v>80538.378481307678</v>
      </c>
    </row>
    <row r="29" spans="1:12" s="33" customFormat="1" x14ac:dyDescent="0.25">
      <c r="A29" s="54" t="s">
        <v>259</v>
      </c>
      <c r="B29" s="54" t="s">
        <v>72</v>
      </c>
      <c r="C29" s="54" t="s">
        <v>202</v>
      </c>
      <c r="D29" s="36">
        <v>2024</v>
      </c>
      <c r="E29" s="35" t="s">
        <v>20</v>
      </c>
      <c r="F29" s="35" t="s">
        <v>15</v>
      </c>
      <c r="G29" s="37">
        <v>1294.6322489900899</v>
      </c>
      <c r="H29" s="37">
        <v>0.24519550170266899</v>
      </c>
      <c r="I29" s="35">
        <v>60</v>
      </c>
      <c r="J29" s="36">
        <v>2023</v>
      </c>
      <c r="K29" s="36" t="s">
        <v>324</v>
      </c>
      <c r="L29" s="38">
        <v>78230.311365641333</v>
      </c>
    </row>
    <row r="30" spans="1:12" x14ac:dyDescent="0.25">
      <c r="A30" s="81" t="s">
        <v>70</v>
      </c>
      <c r="B30" s="11" t="s">
        <v>27</v>
      </c>
      <c r="C30" s="11" t="s">
        <v>318</v>
      </c>
      <c r="D30" s="8">
        <v>2024</v>
      </c>
      <c r="E30" s="14" t="s">
        <v>20</v>
      </c>
      <c r="F30" s="14" t="s">
        <v>15</v>
      </c>
      <c r="G30" s="13">
        <v>1629.04</v>
      </c>
      <c r="H30" s="13">
        <v>0.28000000000000003</v>
      </c>
      <c r="I30" s="14">
        <v>60</v>
      </c>
      <c r="J30" s="8">
        <v>2023</v>
      </c>
      <c r="K30" s="8" t="s">
        <v>324</v>
      </c>
      <c r="L30" s="31">
        <v>90000</v>
      </c>
    </row>
    <row r="31" spans="1:12" x14ac:dyDescent="0.25">
      <c r="G31" s="58"/>
      <c r="H31" s="58"/>
      <c r="I31" s="61" t="s">
        <v>28</v>
      </c>
      <c r="J31" s="61"/>
      <c r="K31" s="61"/>
      <c r="L31" s="68">
        <f>SUM(L19:L29)</f>
        <v>317107.00429007848</v>
      </c>
    </row>
    <row r="32" spans="1:12" ht="15.75" thickBot="1" x14ac:dyDescent="0.3"/>
    <row r="33" spans="1:12" ht="15.75" thickBot="1" x14ac:dyDescent="0.3">
      <c r="A33" s="145" t="s">
        <v>264</v>
      </c>
      <c r="B33" s="146"/>
      <c r="C33" s="146"/>
      <c r="D33" s="146"/>
      <c r="E33" s="146"/>
      <c r="F33" s="146"/>
      <c r="G33" s="146"/>
      <c r="H33" s="146"/>
      <c r="I33" s="146"/>
      <c r="J33" s="147"/>
      <c r="K33" s="147"/>
      <c r="L33" s="148"/>
    </row>
    <row r="34" spans="1:12" s="33" customFormat="1" ht="15.75" thickBot="1" x14ac:dyDescent="0.3">
      <c r="A34" s="2" t="s">
        <v>0</v>
      </c>
      <c r="B34" s="3" t="s">
        <v>1</v>
      </c>
      <c r="C34" s="3" t="s">
        <v>2</v>
      </c>
      <c r="D34" s="3" t="s">
        <v>350</v>
      </c>
      <c r="E34" s="3" t="s">
        <v>5</v>
      </c>
      <c r="F34" s="3" t="s">
        <v>6</v>
      </c>
      <c r="G34" s="3" t="s">
        <v>7</v>
      </c>
      <c r="H34" s="3" t="s">
        <v>8</v>
      </c>
      <c r="I34" s="3" t="s">
        <v>9</v>
      </c>
      <c r="J34" s="3" t="s">
        <v>351</v>
      </c>
      <c r="K34" s="3" t="s">
        <v>322</v>
      </c>
      <c r="L34" s="4" t="s">
        <v>326</v>
      </c>
    </row>
    <row r="35" spans="1:12" s="33" customFormat="1" x14ac:dyDescent="0.25">
      <c r="A35" s="160" t="s">
        <v>265</v>
      </c>
      <c r="B35" s="53" t="s">
        <v>266</v>
      </c>
      <c r="C35" s="53" t="s">
        <v>267</v>
      </c>
      <c r="D35" s="36">
        <v>2026</v>
      </c>
      <c r="E35" s="36" t="s">
        <v>20</v>
      </c>
      <c r="F35" s="36" t="s">
        <v>15</v>
      </c>
      <c r="G35" s="43">
        <v>317.29096862910302</v>
      </c>
      <c r="H35" s="43">
        <v>6.0092986482785E-2</v>
      </c>
      <c r="I35" s="36">
        <v>59</v>
      </c>
      <c r="J35" s="36">
        <v>2025</v>
      </c>
      <c r="K35" s="36" t="s">
        <v>324</v>
      </c>
      <c r="L35" s="42">
        <v>63755.985716315365</v>
      </c>
    </row>
    <row r="36" spans="1:12" s="33" customFormat="1" x14ac:dyDescent="0.25">
      <c r="A36" s="161"/>
      <c r="B36" s="54" t="s">
        <v>267</v>
      </c>
      <c r="C36" s="54" t="s">
        <v>268</v>
      </c>
      <c r="D36" s="36">
        <v>2026</v>
      </c>
      <c r="E36" s="35" t="s">
        <v>14</v>
      </c>
      <c r="F36" s="35" t="s">
        <v>15</v>
      </c>
      <c r="G36" s="44">
        <v>314.38753849179</v>
      </c>
      <c r="H36" s="44">
        <v>5.9543094411324E-2</v>
      </c>
      <c r="I36" s="35">
        <v>65</v>
      </c>
      <c r="J36" s="36">
        <v>2025</v>
      </c>
      <c r="K36" s="36" t="s">
        <v>324</v>
      </c>
      <c r="L36" s="38">
        <v>97623.377553127415</v>
      </c>
    </row>
    <row r="37" spans="1:12" s="33" customFormat="1" x14ac:dyDescent="0.25">
      <c r="A37" s="161"/>
      <c r="B37" s="54" t="s">
        <v>268</v>
      </c>
      <c r="C37" s="54" t="s">
        <v>269</v>
      </c>
      <c r="D37" s="36">
        <v>2026</v>
      </c>
      <c r="E37" s="35" t="s">
        <v>20</v>
      </c>
      <c r="F37" s="35" t="s">
        <v>15</v>
      </c>
      <c r="G37" s="44">
        <v>923.49516044336406</v>
      </c>
      <c r="H37" s="44">
        <v>0.174904386447607</v>
      </c>
      <c r="I37" s="35">
        <v>56</v>
      </c>
      <c r="J37" s="36">
        <v>2025</v>
      </c>
      <c r="K37" s="36" t="s">
        <v>324</v>
      </c>
      <c r="L37" s="38">
        <v>248425.96553606947</v>
      </c>
    </row>
    <row r="38" spans="1:12" s="33" customFormat="1" x14ac:dyDescent="0.25">
      <c r="A38" s="161"/>
      <c r="B38" s="54" t="s">
        <v>269</v>
      </c>
      <c r="C38" s="54" t="s">
        <v>12</v>
      </c>
      <c r="D38" s="36">
        <v>2026</v>
      </c>
      <c r="E38" s="35" t="s">
        <v>20</v>
      </c>
      <c r="F38" s="35" t="s">
        <v>15</v>
      </c>
      <c r="G38" s="44">
        <v>276.76632867184702</v>
      </c>
      <c r="H38" s="44">
        <v>5.2417865278759003E-2</v>
      </c>
      <c r="I38" s="35">
        <v>15</v>
      </c>
      <c r="J38" s="36">
        <v>2025</v>
      </c>
      <c r="K38" s="36" t="s">
        <v>324</v>
      </c>
      <c r="L38" s="38">
        <v>52047.3527521945</v>
      </c>
    </row>
    <row r="39" spans="1:12" s="33" customFormat="1" x14ac:dyDescent="0.25">
      <c r="A39" s="161" t="s">
        <v>304</v>
      </c>
      <c r="B39" s="11" t="s">
        <v>305</v>
      </c>
      <c r="C39" s="11" t="s">
        <v>306</v>
      </c>
      <c r="D39" s="36">
        <v>2026</v>
      </c>
      <c r="E39" s="14" t="s">
        <v>20</v>
      </c>
      <c r="F39" s="14" t="s">
        <v>15</v>
      </c>
      <c r="G39" s="13">
        <v>448.81099272276299</v>
      </c>
      <c r="H39" s="13">
        <v>8.5002081955069003E-2</v>
      </c>
      <c r="I39" s="14">
        <v>43</v>
      </c>
      <c r="J39" s="36">
        <v>2025</v>
      </c>
      <c r="K39" s="36" t="s">
        <v>324</v>
      </c>
      <c r="L39" s="38">
        <v>117858.38685342236</v>
      </c>
    </row>
    <row r="40" spans="1:12" s="33" customFormat="1" x14ac:dyDescent="0.25">
      <c r="A40" s="161"/>
      <c r="B40" s="11" t="s">
        <v>306</v>
      </c>
      <c r="C40" s="11" t="s">
        <v>224</v>
      </c>
      <c r="D40" s="36">
        <v>2026</v>
      </c>
      <c r="E40" s="14" t="s">
        <v>14</v>
      </c>
      <c r="F40" s="14" t="s">
        <v>15</v>
      </c>
      <c r="G40" s="13">
        <v>314.614816359016</v>
      </c>
      <c r="H40" s="13">
        <v>5.9586139461935E-2</v>
      </c>
      <c r="I40" s="14">
        <v>64</v>
      </c>
      <c r="J40" s="36">
        <v>2025</v>
      </c>
      <c r="K40" s="36" t="s">
        <v>324</v>
      </c>
      <c r="L40" s="38">
        <v>35645.858693476512</v>
      </c>
    </row>
    <row r="41" spans="1:12" s="33" customFormat="1" x14ac:dyDescent="0.25">
      <c r="A41" s="161" t="s">
        <v>307</v>
      </c>
      <c r="B41" s="11" t="s">
        <v>59</v>
      </c>
      <c r="C41" s="11" t="s">
        <v>199</v>
      </c>
      <c r="D41" s="36">
        <v>2026</v>
      </c>
      <c r="E41" s="14" t="s">
        <v>20</v>
      </c>
      <c r="F41" s="14" t="s">
        <v>15</v>
      </c>
      <c r="G41" s="13">
        <v>123.694042713236</v>
      </c>
      <c r="H41" s="13">
        <v>2.3426902029022E-2</v>
      </c>
      <c r="I41" s="14">
        <v>58</v>
      </c>
      <c r="J41" s="36">
        <v>2025</v>
      </c>
      <c r="K41" s="36" t="s">
        <v>324</v>
      </c>
      <c r="L41" s="38">
        <v>6228.6822397376227</v>
      </c>
    </row>
    <row r="42" spans="1:12" x14ac:dyDescent="0.25">
      <c r="A42" s="161"/>
      <c r="B42" s="11" t="s">
        <v>199</v>
      </c>
      <c r="C42" s="11" t="s">
        <v>235</v>
      </c>
      <c r="D42" s="36">
        <v>2026</v>
      </c>
      <c r="E42" s="14" t="s">
        <v>20</v>
      </c>
      <c r="F42" s="14" t="s">
        <v>15</v>
      </c>
      <c r="G42" s="13">
        <v>123.755333745198</v>
      </c>
      <c r="H42" s="13">
        <v>2.3438510179015E-2</v>
      </c>
      <c r="I42" s="14">
        <v>52</v>
      </c>
      <c r="J42" s="36">
        <v>2025</v>
      </c>
      <c r="K42" s="36" t="s">
        <v>324</v>
      </c>
      <c r="L42" s="38">
        <v>6231.7685837026438</v>
      </c>
    </row>
    <row r="43" spans="1:12" x14ac:dyDescent="0.25">
      <c r="G43" s="58"/>
      <c r="H43" s="58"/>
      <c r="I43" s="59" t="s">
        <v>28</v>
      </c>
      <c r="J43" s="59"/>
      <c r="K43" s="59"/>
      <c r="L43" s="69">
        <f>SUM(L35:L42)</f>
        <v>627817.37792804593</v>
      </c>
    </row>
  </sheetData>
  <mergeCells count="10">
    <mergeCell ref="A39:A40"/>
    <mergeCell ref="A41:A42"/>
    <mergeCell ref="A8:A9"/>
    <mergeCell ref="A33:L33"/>
    <mergeCell ref="A35:A38"/>
    <mergeCell ref="A1:L1"/>
    <mergeCell ref="A5:A7"/>
    <mergeCell ref="A17:L17"/>
    <mergeCell ref="A19:A25"/>
    <mergeCell ref="A10:A1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90" zoomScaleNormal="90" workbookViewId="0">
      <selection activeCell="J10" sqref="J10"/>
    </sheetView>
  </sheetViews>
  <sheetFormatPr defaultRowHeight="15" x14ac:dyDescent="0.25"/>
  <cols>
    <col min="1" max="1" width="17.85546875" customWidth="1"/>
    <col min="2" max="2" width="18.85546875" customWidth="1"/>
    <col min="3" max="3" width="17.42578125" customWidth="1"/>
    <col min="4" max="4" width="24.7109375" style="1" bestFit="1" customWidth="1"/>
    <col min="5" max="5" width="19.7109375" style="1" customWidth="1"/>
    <col min="6" max="6" width="24.85546875" style="1" customWidth="1"/>
    <col min="7" max="7" width="15.140625" style="1" customWidth="1"/>
    <col min="8" max="8" width="18.5703125" style="1" customWidth="1"/>
    <col min="9" max="9" width="25.28515625" style="1" customWidth="1"/>
    <col min="10" max="10" width="28.42578125" style="1" bestFit="1" customWidth="1"/>
    <col min="11" max="11" width="25.28515625" style="1" customWidth="1"/>
    <col min="12" max="12" width="69.28515625" style="1" customWidth="1"/>
  </cols>
  <sheetData>
    <row r="1" spans="1:12" ht="15.75" thickBot="1" x14ac:dyDescent="0.3">
      <c r="A1" s="150" t="s">
        <v>311</v>
      </c>
      <c r="B1" s="151"/>
      <c r="C1" s="151"/>
      <c r="D1" s="151"/>
      <c r="E1" s="151"/>
      <c r="F1" s="151"/>
      <c r="G1" s="151"/>
      <c r="H1" s="151"/>
      <c r="I1" s="151"/>
      <c r="J1" s="152"/>
      <c r="K1" s="152"/>
      <c r="L1" s="153"/>
    </row>
    <row r="2" spans="1:12" ht="15.75" thickBot="1" x14ac:dyDescent="0.3">
      <c r="A2" s="2" t="s">
        <v>0</v>
      </c>
      <c r="B2" s="3" t="s">
        <v>1</v>
      </c>
      <c r="C2" s="3" t="s">
        <v>2</v>
      </c>
      <c r="D2" s="3" t="s">
        <v>350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351</v>
      </c>
      <c r="K2" s="3" t="s">
        <v>322</v>
      </c>
      <c r="L2" s="4" t="s">
        <v>326</v>
      </c>
    </row>
    <row r="3" spans="1:12" x14ac:dyDescent="0.25">
      <c r="A3" s="6" t="s">
        <v>71</v>
      </c>
      <c r="B3" s="6" t="s">
        <v>72</v>
      </c>
      <c r="C3" s="6" t="s">
        <v>72</v>
      </c>
      <c r="D3" s="8">
        <v>2023</v>
      </c>
      <c r="E3" s="8" t="s">
        <v>20</v>
      </c>
      <c r="F3" s="8" t="s">
        <v>15</v>
      </c>
      <c r="G3" s="7">
        <v>1994.6706859999999</v>
      </c>
      <c r="H3" s="7">
        <v>0.37777853900000002</v>
      </c>
      <c r="I3" s="8">
        <v>44</v>
      </c>
      <c r="J3" s="8">
        <v>2022</v>
      </c>
      <c r="K3" s="8" t="s">
        <v>323</v>
      </c>
      <c r="L3" s="41">
        <v>413568.77909593127</v>
      </c>
    </row>
    <row r="4" spans="1:12" x14ac:dyDescent="0.25">
      <c r="A4" s="11" t="s">
        <v>62</v>
      </c>
      <c r="B4" s="11" t="s">
        <v>63</v>
      </c>
      <c r="C4" s="11" t="s">
        <v>64</v>
      </c>
      <c r="D4" s="8">
        <v>2023</v>
      </c>
      <c r="E4" s="14" t="s">
        <v>35</v>
      </c>
      <c r="F4" s="14" t="s">
        <v>21</v>
      </c>
      <c r="G4" s="13">
        <v>1358.7738837391601</v>
      </c>
      <c r="H4" s="13">
        <v>0.25734353858696202</v>
      </c>
      <c r="I4" s="14">
        <v>20</v>
      </c>
      <c r="J4" s="14" t="s">
        <v>321</v>
      </c>
      <c r="K4" s="14" t="s">
        <v>321</v>
      </c>
      <c r="L4" s="31">
        <v>164212.35309615679</v>
      </c>
    </row>
    <row r="5" spans="1:12" x14ac:dyDescent="0.25">
      <c r="A5" s="11" t="s">
        <v>308</v>
      </c>
      <c r="B5" s="11" t="s">
        <v>309</v>
      </c>
      <c r="C5" s="11" t="s">
        <v>310</v>
      </c>
      <c r="D5" s="8">
        <v>2023</v>
      </c>
      <c r="E5" s="14" t="s">
        <v>20</v>
      </c>
      <c r="F5" s="14" t="s">
        <v>15</v>
      </c>
      <c r="G5" s="13">
        <v>497.63281431002503</v>
      </c>
      <c r="H5" s="13">
        <v>9.4248639073868004E-2</v>
      </c>
      <c r="I5" s="14">
        <v>55</v>
      </c>
      <c r="J5" s="14" t="s">
        <v>321</v>
      </c>
      <c r="K5" s="14" t="s">
        <v>321</v>
      </c>
      <c r="L5" s="31">
        <v>30070.292192706962</v>
      </c>
    </row>
    <row r="6" spans="1:12" x14ac:dyDescent="0.25">
      <c r="G6" s="57"/>
      <c r="H6" s="57"/>
      <c r="I6" s="21" t="s">
        <v>28</v>
      </c>
      <c r="J6" s="21"/>
      <c r="K6" s="21"/>
      <c r="L6" s="63">
        <f>SUM(L3:L5)</f>
        <v>607851.42438479501</v>
      </c>
    </row>
    <row r="7" spans="1:12" ht="15.75" thickBot="1" x14ac:dyDescent="0.3">
      <c r="L7" s="50"/>
    </row>
    <row r="8" spans="1:12" ht="15.75" thickBot="1" x14ac:dyDescent="0.3">
      <c r="A8" s="154" t="s">
        <v>255</v>
      </c>
      <c r="B8" s="155"/>
      <c r="C8" s="155"/>
      <c r="D8" s="155"/>
      <c r="E8" s="155"/>
      <c r="F8" s="155"/>
      <c r="G8" s="155"/>
      <c r="H8" s="155"/>
      <c r="I8" s="155"/>
      <c r="J8" s="156"/>
      <c r="K8" s="156"/>
      <c r="L8" s="157"/>
    </row>
    <row r="9" spans="1:12" ht="15.75" thickBot="1" x14ac:dyDescent="0.3">
      <c r="A9" s="2" t="s">
        <v>0</v>
      </c>
      <c r="B9" s="3" t="s">
        <v>1</v>
      </c>
      <c r="C9" s="3" t="s">
        <v>2</v>
      </c>
      <c r="D9" s="3" t="s">
        <v>350</v>
      </c>
      <c r="E9" s="3" t="s">
        <v>5</v>
      </c>
      <c r="F9" s="3" t="s">
        <v>6</v>
      </c>
      <c r="G9" s="3" t="s">
        <v>7</v>
      </c>
      <c r="H9" s="3" t="s">
        <v>8</v>
      </c>
      <c r="I9" s="3" t="s">
        <v>9</v>
      </c>
      <c r="J9" s="3" t="s">
        <v>351</v>
      </c>
      <c r="K9" s="3" t="s">
        <v>322</v>
      </c>
      <c r="L9" s="4" t="s">
        <v>326</v>
      </c>
    </row>
    <row r="10" spans="1:12" s="33" customFormat="1" x14ac:dyDescent="0.25">
      <c r="A10" s="164" t="s">
        <v>256</v>
      </c>
      <c r="B10" s="54" t="s">
        <v>75</v>
      </c>
      <c r="C10" s="54" t="s">
        <v>257</v>
      </c>
      <c r="D10" s="35">
        <v>2025</v>
      </c>
      <c r="E10" s="35" t="s">
        <v>20</v>
      </c>
      <c r="F10" s="35" t="s">
        <v>15</v>
      </c>
      <c r="G10" s="37">
        <v>367.01875560772498</v>
      </c>
      <c r="H10" s="37">
        <v>6.9511127956009E-2</v>
      </c>
      <c r="I10" s="35">
        <v>54</v>
      </c>
      <c r="J10" s="35">
        <v>2024</v>
      </c>
      <c r="K10" s="35" t="s">
        <v>324</v>
      </c>
      <c r="L10" s="38">
        <v>22177.720005522846</v>
      </c>
    </row>
    <row r="11" spans="1:12" s="33" customFormat="1" x14ac:dyDescent="0.25">
      <c r="A11" s="165"/>
      <c r="B11" s="54" t="s">
        <v>257</v>
      </c>
      <c r="C11" s="54" t="s">
        <v>258</v>
      </c>
      <c r="D11" s="35">
        <v>2025</v>
      </c>
      <c r="E11" s="35" t="s">
        <v>20</v>
      </c>
      <c r="F11" s="35" t="s">
        <v>15</v>
      </c>
      <c r="G11" s="37">
        <v>268.88937872394001</v>
      </c>
      <c r="H11" s="37">
        <v>5.0926018697716E-2</v>
      </c>
      <c r="I11" s="35">
        <v>54</v>
      </c>
      <c r="J11" s="35">
        <v>2024</v>
      </c>
      <c r="K11" s="35" t="s">
        <v>324</v>
      </c>
      <c r="L11" s="38">
        <v>16248.088858358638</v>
      </c>
    </row>
    <row r="12" spans="1:12" s="33" customFormat="1" x14ac:dyDescent="0.25">
      <c r="A12" s="160"/>
      <c r="B12" s="54" t="s">
        <v>258</v>
      </c>
      <c r="C12" s="54" t="s">
        <v>98</v>
      </c>
      <c r="D12" s="35">
        <v>2025</v>
      </c>
      <c r="E12" s="35" t="s">
        <v>14</v>
      </c>
      <c r="F12" s="35" t="s">
        <v>15</v>
      </c>
      <c r="G12" s="37">
        <v>216.50750974500801</v>
      </c>
      <c r="H12" s="37">
        <v>4.1005210178978999E-2</v>
      </c>
      <c r="I12" s="35">
        <v>62</v>
      </c>
      <c r="J12" s="35">
        <v>2024</v>
      </c>
      <c r="K12" s="35" t="s">
        <v>324</v>
      </c>
      <c r="L12" s="38">
        <v>11993.899811387924</v>
      </c>
    </row>
    <row r="13" spans="1:12" s="33" customFormat="1" x14ac:dyDescent="0.25">
      <c r="A13" s="164" t="s">
        <v>260</v>
      </c>
      <c r="B13" s="54" t="s">
        <v>64</v>
      </c>
      <c r="C13" s="54" t="s">
        <v>209</v>
      </c>
      <c r="D13" s="35">
        <v>2025</v>
      </c>
      <c r="E13" s="35" t="s">
        <v>20</v>
      </c>
      <c r="F13" s="35" t="s">
        <v>15</v>
      </c>
      <c r="G13" s="37">
        <v>839.870810997945</v>
      </c>
      <c r="H13" s="37">
        <v>0.15906644147688401</v>
      </c>
      <c r="I13" s="35">
        <v>57</v>
      </c>
      <c r="J13" s="35">
        <v>2024</v>
      </c>
      <c r="K13" s="35" t="s">
        <v>324</v>
      </c>
      <c r="L13" s="38">
        <v>48635.985475101043</v>
      </c>
    </row>
    <row r="14" spans="1:12" s="33" customFormat="1" x14ac:dyDescent="0.25">
      <c r="A14" s="160"/>
      <c r="B14" s="54" t="s">
        <v>209</v>
      </c>
      <c r="C14" s="54" t="s">
        <v>107</v>
      </c>
      <c r="D14" s="35">
        <v>2025</v>
      </c>
      <c r="E14" s="35" t="s">
        <v>20</v>
      </c>
      <c r="F14" s="35" t="s">
        <v>15</v>
      </c>
      <c r="G14" s="37">
        <v>2209.5746328561399</v>
      </c>
      <c r="H14" s="37">
        <v>0.41848004410154199</v>
      </c>
      <c r="I14" s="35">
        <v>58</v>
      </c>
      <c r="J14" s="35">
        <v>2024</v>
      </c>
      <c r="K14" s="35" t="s">
        <v>324</v>
      </c>
      <c r="L14" s="38">
        <v>127954.01190577356</v>
      </c>
    </row>
    <row r="15" spans="1:12" s="33" customFormat="1" x14ac:dyDescent="0.25">
      <c r="A15" s="164" t="s">
        <v>261</v>
      </c>
      <c r="B15" s="54" t="s">
        <v>110</v>
      </c>
      <c r="C15" s="54" t="s">
        <v>262</v>
      </c>
      <c r="D15" s="35">
        <v>2025</v>
      </c>
      <c r="E15" s="35" t="s">
        <v>20</v>
      </c>
      <c r="F15" s="35" t="s">
        <v>15</v>
      </c>
      <c r="G15" s="37">
        <v>314.042476236558</v>
      </c>
      <c r="H15" s="37">
        <v>5.9477741711469002E-2</v>
      </c>
      <c r="I15" s="35">
        <v>52</v>
      </c>
      <c r="J15" s="35">
        <v>2024</v>
      </c>
      <c r="K15" s="35" t="s">
        <v>324</v>
      </c>
      <c r="L15" s="38">
        <v>69329.737332137069</v>
      </c>
    </row>
    <row r="16" spans="1:12" s="33" customFormat="1" x14ac:dyDescent="0.25">
      <c r="A16" s="160"/>
      <c r="B16" s="54" t="s">
        <v>262</v>
      </c>
      <c r="C16" s="54" t="s">
        <v>73</v>
      </c>
      <c r="D16" s="35">
        <v>2025</v>
      </c>
      <c r="E16" s="35" t="s">
        <v>20</v>
      </c>
      <c r="F16" s="35" t="s">
        <v>15</v>
      </c>
      <c r="G16" s="37">
        <v>264.72760032465197</v>
      </c>
      <c r="H16" s="37">
        <v>5.0137803091790001E-2</v>
      </c>
      <c r="I16" s="35">
        <v>57</v>
      </c>
      <c r="J16" s="35">
        <v>2024</v>
      </c>
      <c r="K16" s="35" t="s">
        <v>324</v>
      </c>
      <c r="L16" s="38">
        <v>42700.182447437604</v>
      </c>
    </row>
    <row r="17" spans="7:12" x14ac:dyDescent="0.25">
      <c r="G17" s="57"/>
      <c r="H17" s="57"/>
      <c r="I17" s="64" t="s">
        <v>28</v>
      </c>
      <c r="J17" s="64"/>
      <c r="K17" s="64"/>
      <c r="L17" s="65">
        <f>SUM(L10:L16)</f>
        <v>339039.62583571865</v>
      </c>
    </row>
  </sheetData>
  <mergeCells count="5">
    <mergeCell ref="A1:L1"/>
    <mergeCell ref="A8:L8"/>
    <mergeCell ref="A10:A12"/>
    <mergeCell ref="A13:A14"/>
    <mergeCell ref="A15:A1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workbookViewId="0">
      <selection activeCell="B14" sqref="B14"/>
    </sheetView>
  </sheetViews>
  <sheetFormatPr defaultRowHeight="15" x14ac:dyDescent="0.25"/>
  <cols>
    <col min="1" max="1" width="5.85546875" bestFit="1" customWidth="1"/>
    <col min="2" max="2" width="19.140625" bestFit="1" customWidth="1"/>
    <col min="3" max="4" width="16.140625" bestFit="1" customWidth="1"/>
    <col min="5" max="5" width="7.5703125" bestFit="1" customWidth="1"/>
    <col min="6" max="6" width="7.42578125" bestFit="1" customWidth="1"/>
    <col min="7" max="7" width="7.5703125" bestFit="1" customWidth="1"/>
    <col min="8" max="8" width="9.7109375" bestFit="1" customWidth="1"/>
    <col min="9" max="9" width="9" bestFit="1" customWidth="1"/>
    <col min="10" max="10" width="8.85546875" bestFit="1" customWidth="1"/>
    <col min="11" max="11" width="8.28515625" bestFit="1" customWidth="1"/>
    <col min="12" max="12" width="9" bestFit="1" customWidth="1"/>
    <col min="13" max="13" width="15" customWidth="1"/>
    <col min="14" max="14" width="17.7109375" bestFit="1" customWidth="1"/>
    <col min="15" max="15" width="12.7109375" bestFit="1" customWidth="1"/>
    <col min="16" max="16" width="12.7109375" customWidth="1"/>
    <col min="17" max="17" width="8.5703125" bestFit="1" customWidth="1"/>
  </cols>
  <sheetData>
    <row r="1" spans="1:17" ht="75.75" thickBot="1" x14ac:dyDescent="0.3">
      <c r="A1" s="83" t="s">
        <v>328</v>
      </c>
      <c r="B1" s="84" t="s">
        <v>0</v>
      </c>
      <c r="C1" s="85" t="s">
        <v>1</v>
      </c>
      <c r="D1" s="86" t="s">
        <v>2</v>
      </c>
      <c r="E1" s="85" t="s">
        <v>7</v>
      </c>
      <c r="F1" s="85" t="s">
        <v>329</v>
      </c>
      <c r="G1" s="85" t="s">
        <v>330</v>
      </c>
      <c r="H1" s="85" t="s">
        <v>331</v>
      </c>
      <c r="I1" s="87" t="s">
        <v>332</v>
      </c>
      <c r="J1" s="87" t="s">
        <v>333</v>
      </c>
      <c r="K1" s="87" t="s">
        <v>334</v>
      </c>
      <c r="L1" s="87" t="s">
        <v>335</v>
      </c>
      <c r="M1" s="88" t="s">
        <v>336</v>
      </c>
      <c r="N1" s="89" t="s">
        <v>337</v>
      </c>
      <c r="O1" s="88" t="s">
        <v>338</v>
      </c>
      <c r="P1" s="88" t="s">
        <v>348</v>
      </c>
      <c r="Q1" s="90" t="s">
        <v>4</v>
      </c>
    </row>
    <row r="2" spans="1:17" ht="15.75" thickBot="1" x14ac:dyDescent="0.3">
      <c r="A2" s="91">
        <v>1</v>
      </c>
      <c r="B2" s="91" t="s">
        <v>18</v>
      </c>
      <c r="C2" s="91" t="s">
        <v>19</v>
      </c>
      <c r="D2" s="91" t="s">
        <v>12</v>
      </c>
      <c r="E2" s="92">
        <v>179.24539771741701</v>
      </c>
      <c r="F2" s="92">
        <v>3.3947991991935003E-2</v>
      </c>
      <c r="G2" s="91">
        <v>29</v>
      </c>
      <c r="H2" s="91" t="s">
        <v>20</v>
      </c>
      <c r="I2" s="93" t="s">
        <v>321</v>
      </c>
      <c r="J2" s="93">
        <v>2022</v>
      </c>
      <c r="K2" s="91" t="s">
        <v>339</v>
      </c>
      <c r="L2" s="93" t="s">
        <v>327</v>
      </c>
      <c r="M2" s="94">
        <v>8800</v>
      </c>
      <c r="N2" s="93" t="s">
        <v>323</v>
      </c>
      <c r="O2" s="94">
        <f>45000/5</f>
        <v>9000</v>
      </c>
      <c r="P2" s="94">
        <v>0</v>
      </c>
      <c r="Q2" s="95" t="s">
        <v>340</v>
      </c>
    </row>
    <row r="3" spans="1:17" ht="15.75" thickBot="1" x14ac:dyDescent="0.3">
      <c r="A3" s="91">
        <v>1</v>
      </c>
      <c r="B3" s="91" t="s">
        <v>22</v>
      </c>
      <c r="C3" s="91" t="s">
        <v>19</v>
      </c>
      <c r="D3" s="91" t="s">
        <v>12</v>
      </c>
      <c r="E3" s="92">
        <v>203.917333053373</v>
      </c>
      <c r="F3" s="92">
        <v>3.8620707017683997E-2</v>
      </c>
      <c r="G3" s="91">
        <v>10</v>
      </c>
      <c r="H3" s="91" t="s">
        <v>20</v>
      </c>
      <c r="I3" s="93" t="s">
        <v>321</v>
      </c>
      <c r="J3" s="93">
        <v>2022</v>
      </c>
      <c r="K3" s="91" t="s">
        <v>339</v>
      </c>
      <c r="L3" s="93" t="s">
        <v>341</v>
      </c>
      <c r="M3" s="94">
        <f>83000/5</f>
        <v>16600</v>
      </c>
      <c r="N3" s="93" t="s">
        <v>323</v>
      </c>
      <c r="O3" s="94">
        <f>45000/5</f>
        <v>9000</v>
      </c>
      <c r="P3" s="94">
        <v>0</v>
      </c>
      <c r="Q3" s="95" t="s">
        <v>340</v>
      </c>
    </row>
    <row r="4" spans="1:17" ht="15.75" thickBot="1" x14ac:dyDescent="0.3">
      <c r="A4" s="91">
        <v>1</v>
      </c>
      <c r="B4" s="91" t="s">
        <v>23</v>
      </c>
      <c r="C4" s="91" t="s">
        <v>24</v>
      </c>
      <c r="D4" s="91" t="s">
        <v>25</v>
      </c>
      <c r="E4" s="92">
        <v>250.80401833985201</v>
      </c>
      <c r="F4" s="92">
        <v>4.7500761049215003E-2</v>
      </c>
      <c r="G4" s="91">
        <v>6</v>
      </c>
      <c r="H4" s="91" t="s">
        <v>20</v>
      </c>
      <c r="I4" s="93">
        <v>2022</v>
      </c>
      <c r="J4" s="93">
        <v>2022</v>
      </c>
      <c r="K4" s="91" t="s">
        <v>339</v>
      </c>
      <c r="L4" s="93" t="s">
        <v>327</v>
      </c>
      <c r="M4" s="94">
        <f>83000/5</f>
        <v>16600</v>
      </c>
      <c r="N4" s="93" t="s">
        <v>323</v>
      </c>
      <c r="O4" s="94">
        <f>45000/5</f>
        <v>9000</v>
      </c>
      <c r="P4" s="94">
        <v>0</v>
      </c>
      <c r="Q4" s="95" t="s">
        <v>340</v>
      </c>
    </row>
    <row r="5" spans="1:17" ht="15.75" thickBot="1" x14ac:dyDescent="0.3">
      <c r="A5" s="91">
        <v>1</v>
      </c>
      <c r="B5" s="91" t="s">
        <v>23</v>
      </c>
      <c r="C5" s="91" t="s">
        <v>25</v>
      </c>
      <c r="D5" s="91" t="s">
        <v>26</v>
      </c>
      <c r="E5" s="92">
        <v>260.75494220822202</v>
      </c>
      <c r="F5" s="92">
        <v>4.9385405721254001E-2</v>
      </c>
      <c r="G5" s="91">
        <v>6</v>
      </c>
      <c r="H5" s="91" t="s">
        <v>20</v>
      </c>
      <c r="I5" s="93">
        <v>2022</v>
      </c>
      <c r="J5" s="93">
        <v>2022</v>
      </c>
      <c r="K5" s="91" t="s">
        <v>339</v>
      </c>
      <c r="L5" s="93" t="s">
        <v>327</v>
      </c>
      <c r="M5" s="94">
        <f>83000/5</f>
        <v>16600</v>
      </c>
      <c r="N5" s="93" t="s">
        <v>323</v>
      </c>
      <c r="O5" s="94">
        <f>45000/5</f>
        <v>9000</v>
      </c>
      <c r="P5" s="94">
        <v>0</v>
      </c>
      <c r="Q5" s="95" t="s">
        <v>340</v>
      </c>
    </row>
    <row r="6" spans="1:17" ht="15.75" thickBot="1" x14ac:dyDescent="0.3">
      <c r="A6" s="91">
        <v>1</v>
      </c>
      <c r="B6" s="91" t="s">
        <v>23</v>
      </c>
      <c r="C6" s="91" t="s">
        <v>27</v>
      </c>
      <c r="D6" s="91" t="s">
        <v>24</v>
      </c>
      <c r="E6" s="92">
        <v>395.97250826271301</v>
      </c>
      <c r="F6" s="92">
        <v>7.4994793231574999E-2</v>
      </c>
      <c r="G6" s="91">
        <v>20</v>
      </c>
      <c r="H6" s="91" t="s">
        <v>20</v>
      </c>
      <c r="I6" s="93">
        <v>2022</v>
      </c>
      <c r="J6" s="93">
        <v>2022</v>
      </c>
      <c r="K6" s="91" t="s">
        <v>339</v>
      </c>
      <c r="L6" s="93" t="s">
        <v>327</v>
      </c>
      <c r="M6" s="94">
        <f>83000/5</f>
        <v>16600</v>
      </c>
      <c r="N6" s="93" t="s">
        <v>323</v>
      </c>
      <c r="O6" s="94">
        <f>45000/5</f>
        <v>9000</v>
      </c>
      <c r="P6" s="94">
        <v>0</v>
      </c>
      <c r="Q6" s="95" t="s">
        <v>340</v>
      </c>
    </row>
    <row r="7" spans="1:17" ht="15.75" thickBot="1" x14ac:dyDescent="0.3">
      <c r="A7" s="97">
        <v>2</v>
      </c>
      <c r="B7" s="97" t="s">
        <v>43</v>
      </c>
      <c r="C7" s="97" t="s">
        <v>27</v>
      </c>
      <c r="D7" s="97" t="s">
        <v>41</v>
      </c>
      <c r="E7" s="98">
        <v>576.47219010000003</v>
      </c>
      <c r="F7" s="98">
        <v>0.109180339</v>
      </c>
      <c r="G7" s="97">
        <v>59</v>
      </c>
      <c r="H7" s="97" t="s">
        <v>20</v>
      </c>
      <c r="I7" s="99">
        <v>2022</v>
      </c>
      <c r="J7" s="99">
        <v>2023</v>
      </c>
      <c r="K7" s="97" t="s">
        <v>339</v>
      </c>
      <c r="L7" s="99" t="s">
        <v>342</v>
      </c>
      <c r="M7" s="100">
        <v>116000</v>
      </c>
      <c r="N7" s="99" t="s">
        <v>342</v>
      </c>
      <c r="O7" s="100">
        <v>116000</v>
      </c>
      <c r="P7" s="100">
        <v>116000</v>
      </c>
      <c r="Q7" s="95" t="s">
        <v>345</v>
      </c>
    </row>
    <row r="8" spans="1:17" ht="15.75" thickBot="1" x14ac:dyDescent="0.3">
      <c r="A8" s="97">
        <v>2</v>
      </c>
      <c r="B8" s="97" t="s">
        <v>37</v>
      </c>
      <c r="C8" s="97" t="s">
        <v>44</v>
      </c>
      <c r="D8" s="97" t="s">
        <v>32</v>
      </c>
      <c r="E8" s="98">
        <v>338.99501099999998</v>
      </c>
      <c r="F8" s="98">
        <v>6.4203600999999999E-2</v>
      </c>
      <c r="G8" s="97">
        <v>51</v>
      </c>
      <c r="H8" s="97" t="s">
        <v>20</v>
      </c>
      <c r="I8" s="99">
        <v>2022</v>
      </c>
      <c r="J8" s="99">
        <v>2023</v>
      </c>
      <c r="K8" s="97" t="s">
        <v>339</v>
      </c>
      <c r="L8" s="99" t="s">
        <v>342</v>
      </c>
      <c r="M8" s="100">
        <f>207000/3</f>
        <v>69000</v>
      </c>
      <c r="N8" s="99" t="s">
        <v>342</v>
      </c>
      <c r="O8" s="100">
        <f>207000/3</f>
        <v>69000</v>
      </c>
      <c r="P8" s="100">
        <v>0</v>
      </c>
      <c r="Q8" s="95" t="s">
        <v>346</v>
      </c>
    </row>
    <row r="9" spans="1:17" ht="15.75" thickBot="1" x14ac:dyDescent="0.3">
      <c r="A9" s="96">
        <v>2</v>
      </c>
      <c r="B9" s="97" t="s">
        <v>32</v>
      </c>
      <c r="C9" s="97" t="s">
        <v>33</v>
      </c>
      <c r="D9" s="97" t="s">
        <v>34</v>
      </c>
      <c r="E9" s="98">
        <v>138.99812349999999</v>
      </c>
      <c r="F9" s="98">
        <v>2.6325402000000001E-2</v>
      </c>
      <c r="G9" s="97">
        <v>28</v>
      </c>
      <c r="H9" s="97" t="s">
        <v>35</v>
      </c>
      <c r="I9" s="99">
        <v>2022</v>
      </c>
      <c r="J9" s="99">
        <v>2023</v>
      </c>
      <c r="K9" s="97" t="s">
        <v>339</v>
      </c>
      <c r="L9" s="99" t="s">
        <v>342</v>
      </c>
      <c r="M9" s="100">
        <f t="shared" ref="M9:M16" si="0">325000/8</f>
        <v>40625</v>
      </c>
      <c r="N9" s="99" t="s">
        <v>344</v>
      </c>
      <c r="O9" s="101">
        <v>29281.25</v>
      </c>
      <c r="P9" s="101">
        <v>0</v>
      </c>
      <c r="Q9" s="95" t="s">
        <v>345</v>
      </c>
    </row>
    <row r="10" spans="1:17" ht="15.75" thickBot="1" x14ac:dyDescent="0.3">
      <c r="A10" s="96">
        <v>2</v>
      </c>
      <c r="B10" s="97" t="s">
        <v>32</v>
      </c>
      <c r="C10" s="97" t="s">
        <v>36</v>
      </c>
      <c r="D10" s="97" t="s">
        <v>37</v>
      </c>
      <c r="E10" s="98">
        <v>172.9443449</v>
      </c>
      <c r="F10" s="98">
        <v>3.2754611000000003E-2</v>
      </c>
      <c r="G10" s="97">
        <v>49</v>
      </c>
      <c r="H10" s="97" t="s">
        <v>20</v>
      </c>
      <c r="I10" s="99">
        <v>2022</v>
      </c>
      <c r="J10" s="99">
        <v>2023</v>
      </c>
      <c r="K10" s="97" t="s">
        <v>339</v>
      </c>
      <c r="L10" s="99" t="s">
        <v>342</v>
      </c>
      <c r="M10" s="100">
        <f t="shared" si="0"/>
        <v>40625</v>
      </c>
      <c r="N10" s="99" t="s">
        <v>344</v>
      </c>
      <c r="O10" s="101">
        <v>29281.25</v>
      </c>
      <c r="P10" s="101">
        <v>0</v>
      </c>
      <c r="Q10" s="95" t="s">
        <v>345</v>
      </c>
    </row>
    <row r="11" spans="1:17" ht="15.75" thickBot="1" x14ac:dyDescent="0.3">
      <c r="A11" s="96">
        <v>2</v>
      </c>
      <c r="B11" s="97" t="s">
        <v>32</v>
      </c>
      <c r="C11" s="97" t="s">
        <v>38</v>
      </c>
      <c r="D11" s="97" t="s">
        <v>39</v>
      </c>
      <c r="E11" s="98">
        <v>530.66459350000002</v>
      </c>
      <c r="F11" s="98">
        <v>0.100504658</v>
      </c>
      <c r="G11" s="97">
        <v>61</v>
      </c>
      <c r="H11" s="97" t="s">
        <v>14</v>
      </c>
      <c r="I11" s="99">
        <v>2022</v>
      </c>
      <c r="J11" s="99">
        <v>2023</v>
      </c>
      <c r="K11" s="97" t="s">
        <v>339</v>
      </c>
      <c r="L11" s="99" t="s">
        <v>342</v>
      </c>
      <c r="M11" s="100">
        <f t="shared" si="0"/>
        <v>40625</v>
      </c>
      <c r="N11" s="99" t="s">
        <v>344</v>
      </c>
      <c r="O11" s="101">
        <v>29281.25</v>
      </c>
      <c r="P11" s="101">
        <v>0</v>
      </c>
      <c r="Q11" s="95" t="s">
        <v>345</v>
      </c>
    </row>
    <row r="12" spans="1:17" ht="15.75" thickBot="1" x14ac:dyDescent="0.3">
      <c r="A12" s="96">
        <v>2</v>
      </c>
      <c r="B12" s="97" t="s">
        <v>32</v>
      </c>
      <c r="C12" s="97" t="s">
        <v>37</v>
      </c>
      <c r="D12" s="97" t="s">
        <v>38</v>
      </c>
      <c r="E12" s="98">
        <v>187.88040100000001</v>
      </c>
      <c r="F12" s="98">
        <v>3.5583409000000003E-2</v>
      </c>
      <c r="G12" s="97">
        <v>58</v>
      </c>
      <c r="H12" s="97" t="s">
        <v>20</v>
      </c>
      <c r="I12" s="99">
        <v>2022</v>
      </c>
      <c r="J12" s="99">
        <v>2023</v>
      </c>
      <c r="K12" s="97" t="s">
        <v>339</v>
      </c>
      <c r="L12" s="99" t="s">
        <v>342</v>
      </c>
      <c r="M12" s="100">
        <f t="shared" si="0"/>
        <v>40625</v>
      </c>
      <c r="N12" s="99" t="s">
        <v>344</v>
      </c>
      <c r="O12" s="101">
        <v>29281.25</v>
      </c>
      <c r="P12" s="101">
        <v>0</v>
      </c>
      <c r="Q12" s="95" t="s">
        <v>345</v>
      </c>
    </row>
    <row r="13" spans="1:17" ht="15.75" thickBot="1" x14ac:dyDescent="0.3">
      <c r="A13" s="96">
        <v>2</v>
      </c>
      <c r="B13" s="97" t="s">
        <v>32</v>
      </c>
      <c r="C13" s="97" t="s">
        <v>40</v>
      </c>
      <c r="D13" s="97" t="s">
        <v>33</v>
      </c>
      <c r="E13" s="98">
        <v>63.48785728</v>
      </c>
      <c r="F13" s="98">
        <v>1.2024215E-2</v>
      </c>
      <c r="G13" s="97">
        <v>23</v>
      </c>
      <c r="H13" s="97" t="s">
        <v>35</v>
      </c>
      <c r="I13" s="99">
        <v>2022</v>
      </c>
      <c r="J13" s="99">
        <v>2023</v>
      </c>
      <c r="K13" s="97" t="s">
        <v>339</v>
      </c>
      <c r="L13" s="99" t="s">
        <v>342</v>
      </c>
      <c r="M13" s="100">
        <f t="shared" si="0"/>
        <v>40625</v>
      </c>
      <c r="N13" s="99" t="s">
        <v>344</v>
      </c>
      <c r="O13" s="101">
        <v>29281.25</v>
      </c>
      <c r="P13" s="101">
        <v>0</v>
      </c>
      <c r="Q13" s="95" t="s">
        <v>345</v>
      </c>
    </row>
    <row r="14" spans="1:17" ht="15.75" thickBot="1" x14ac:dyDescent="0.3">
      <c r="A14" s="96">
        <v>2</v>
      </c>
      <c r="B14" s="97" t="s">
        <v>32</v>
      </c>
      <c r="C14" s="97" t="s">
        <v>41</v>
      </c>
      <c r="D14" s="97" t="s">
        <v>42</v>
      </c>
      <c r="E14" s="98">
        <v>166.29635999999999</v>
      </c>
      <c r="F14" s="98">
        <v>3.1495522999999997E-2</v>
      </c>
      <c r="G14" s="97">
        <v>60</v>
      </c>
      <c r="H14" s="97" t="s">
        <v>20</v>
      </c>
      <c r="I14" s="99">
        <v>2022</v>
      </c>
      <c r="J14" s="99">
        <v>2023</v>
      </c>
      <c r="K14" s="97" t="s">
        <v>339</v>
      </c>
      <c r="L14" s="99" t="s">
        <v>342</v>
      </c>
      <c r="M14" s="100">
        <f t="shared" si="0"/>
        <v>40625</v>
      </c>
      <c r="N14" s="99" t="s">
        <v>344</v>
      </c>
      <c r="O14" s="101">
        <v>29281.25</v>
      </c>
      <c r="P14" s="101">
        <v>0</v>
      </c>
      <c r="Q14" s="95" t="s">
        <v>345</v>
      </c>
    </row>
    <row r="15" spans="1:17" ht="15.75" thickBot="1" x14ac:dyDescent="0.3">
      <c r="A15" s="96">
        <v>2</v>
      </c>
      <c r="B15" s="97" t="s">
        <v>32</v>
      </c>
      <c r="C15" s="97" t="s">
        <v>34</v>
      </c>
      <c r="D15" s="97" t="s">
        <v>36</v>
      </c>
      <c r="E15" s="98">
        <v>85.716833120000004</v>
      </c>
      <c r="F15" s="98">
        <v>1.6234248999999999E-2</v>
      </c>
      <c r="G15" s="97">
        <v>8</v>
      </c>
      <c r="H15" s="97" t="s">
        <v>35</v>
      </c>
      <c r="I15" s="99">
        <v>2022</v>
      </c>
      <c r="J15" s="99">
        <v>2023</v>
      </c>
      <c r="K15" s="97" t="s">
        <v>339</v>
      </c>
      <c r="L15" s="99" t="s">
        <v>342</v>
      </c>
      <c r="M15" s="100">
        <f t="shared" si="0"/>
        <v>40625</v>
      </c>
      <c r="N15" s="99" t="s">
        <v>344</v>
      </c>
      <c r="O15" s="101">
        <v>29281.25</v>
      </c>
      <c r="P15" s="101">
        <v>0</v>
      </c>
      <c r="Q15" s="95" t="s">
        <v>345</v>
      </c>
    </row>
    <row r="16" spans="1:17" ht="15.75" thickBot="1" x14ac:dyDescent="0.3">
      <c r="A16" s="96">
        <v>2</v>
      </c>
      <c r="B16" s="97" t="s">
        <v>32</v>
      </c>
      <c r="C16" s="97" t="s">
        <v>42</v>
      </c>
      <c r="D16" s="97" t="s">
        <v>40</v>
      </c>
      <c r="E16" s="98">
        <v>171.49355220000001</v>
      </c>
      <c r="F16" s="98">
        <v>3.2479839000000003E-2</v>
      </c>
      <c r="G16" s="97">
        <v>34</v>
      </c>
      <c r="H16" s="97" t="s">
        <v>35</v>
      </c>
      <c r="I16" s="99">
        <v>2022</v>
      </c>
      <c r="J16" s="99">
        <v>2023</v>
      </c>
      <c r="K16" s="97" t="s">
        <v>339</v>
      </c>
      <c r="L16" s="99" t="s">
        <v>342</v>
      </c>
      <c r="M16" s="100">
        <f t="shared" si="0"/>
        <v>40625</v>
      </c>
      <c r="N16" s="99" t="s">
        <v>344</v>
      </c>
      <c r="O16" s="101">
        <v>29281.25</v>
      </c>
      <c r="P16" s="101">
        <v>0</v>
      </c>
      <c r="Q16" s="95" t="s">
        <v>345</v>
      </c>
    </row>
    <row r="17" spans="1:17" ht="15.75" thickBot="1" x14ac:dyDescent="0.3">
      <c r="A17" s="96">
        <v>2</v>
      </c>
      <c r="B17" s="97" t="s">
        <v>37</v>
      </c>
      <c r="C17" s="97" t="s">
        <v>32</v>
      </c>
      <c r="D17" s="97" t="s">
        <v>45</v>
      </c>
      <c r="E17" s="98">
        <v>193.42763170000001</v>
      </c>
      <c r="F17" s="98">
        <v>3.6634021000000003E-2</v>
      </c>
      <c r="G17" s="97">
        <v>29</v>
      </c>
      <c r="H17" s="97" t="s">
        <v>35</v>
      </c>
      <c r="I17" s="99">
        <v>2022</v>
      </c>
      <c r="J17" s="99">
        <v>2023</v>
      </c>
      <c r="K17" s="97" t="s">
        <v>339</v>
      </c>
      <c r="L17" s="99" t="s">
        <v>342</v>
      </c>
      <c r="M17" s="100">
        <f>207000/3</f>
        <v>69000</v>
      </c>
      <c r="N17" s="99" t="s">
        <v>327</v>
      </c>
      <c r="O17" s="100">
        <f>118000/3</f>
        <v>39333.333333333336</v>
      </c>
      <c r="P17" s="100">
        <v>0</v>
      </c>
      <c r="Q17" s="95" t="s">
        <v>346</v>
      </c>
    </row>
    <row r="18" spans="1:17" ht="15.75" thickBot="1" x14ac:dyDescent="0.3">
      <c r="A18" s="96">
        <v>2</v>
      </c>
      <c r="B18" s="97" t="s">
        <v>37</v>
      </c>
      <c r="C18" s="97" t="s">
        <v>45</v>
      </c>
      <c r="D18" s="97" t="s">
        <v>46</v>
      </c>
      <c r="E18" s="98">
        <v>416.65962910000002</v>
      </c>
      <c r="F18" s="98">
        <v>7.8912809E-2</v>
      </c>
      <c r="G18" s="97">
        <v>35</v>
      </c>
      <c r="H18" s="97" t="s">
        <v>35</v>
      </c>
      <c r="I18" s="99">
        <v>2022</v>
      </c>
      <c r="J18" s="99">
        <v>2023</v>
      </c>
      <c r="K18" s="97" t="s">
        <v>339</v>
      </c>
      <c r="L18" s="99" t="s">
        <v>342</v>
      </c>
      <c r="M18" s="100">
        <f>207000/3</f>
        <v>69000</v>
      </c>
      <c r="N18" s="99" t="s">
        <v>327</v>
      </c>
      <c r="O18" s="100">
        <f>118000/3</f>
        <v>39333.333333333336</v>
      </c>
      <c r="P18" s="100">
        <v>0</v>
      </c>
      <c r="Q18" s="95" t="s">
        <v>346</v>
      </c>
    </row>
    <row r="19" spans="1:17" ht="15.75" thickBot="1" x14ac:dyDescent="0.3">
      <c r="A19" s="96">
        <v>2</v>
      </c>
      <c r="B19" s="97" t="s">
        <v>84</v>
      </c>
      <c r="C19" s="97" t="s">
        <v>46</v>
      </c>
      <c r="D19" s="97" t="s">
        <v>90</v>
      </c>
      <c r="E19" s="98">
        <v>612.10021389999997</v>
      </c>
      <c r="F19" s="98">
        <v>0.11592807099999999</v>
      </c>
      <c r="G19" s="97">
        <v>59</v>
      </c>
      <c r="H19" s="97" t="s">
        <v>20</v>
      </c>
      <c r="I19" s="99">
        <v>2022</v>
      </c>
      <c r="J19" s="99">
        <v>2023</v>
      </c>
      <c r="K19" s="97" t="s">
        <v>339</v>
      </c>
      <c r="L19" s="99" t="s">
        <v>342</v>
      </c>
      <c r="M19" s="100">
        <f>291000/2</f>
        <v>145500</v>
      </c>
      <c r="N19" s="99" t="s">
        <v>327</v>
      </c>
      <c r="O19" s="100">
        <f>128000/2</f>
        <v>64000</v>
      </c>
      <c r="P19" s="100">
        <v>0</v>
      </c>
      <c r="Q19" s="95" t="s">
        <v>346</v>
      </c>
    </row>
    <row r="20" spans="1:17" ht="15.75" thickBot="1" x14ac:dyDescent="0.3">
      <c r="A20" s="96">
        <v>2</v>
      </c>
      <c r="B20" s="97" t="s">
        <v>84</v>
      </c>
      <c r="C20" s="97" t="s">
        <v>90</v>
      </c>
      <c r="D20" s="97" t="s">
        <v>85</v>
      </c>
      <c r="E20" s="98">
        <v>501.89440009999998</v>
      </c>
      <c r="F20" s="98">
        <v>9.5055758000000004E-2</v>
      </c>
      <c r="G20" s="97">
        <v>37</v>
      </c>
      <c r="H20" s="97" t="s">
        <v>35</v>
      </c>
      <c r="I20" s="99">
        <v>2022</v>
      </c>
      <c r="J20" s="99">
        <v>2023</v>
      </c>
      <c r="K20" s="97" t="s">
        <v>339</v>
      </c>
      <c r="L20" s="99" t="s">
        <v>342</v>
      </c>
      <c r="M20" s="100">
        <f>291000/2</f>
        <v>145500</v>
      </c>
      <c r="N20" s="99" t="s">
        <v>327</v>
      </c>
      <c r="O20" s="100">
        <f>128000/2</f>
        <v>64000</v>
      </c>
      <c r="P20" s="100">
        <v>0</v>
      </c>
      <c r="Q20" s="95" t="s">
        <v>346</v>
      </c>
    </row>
    <row r="21" spans="1:17" ht="15.75" thickBot="1" x14ac:dyDescent="0.3">
      <c r="A21" s="106">
        <v>3</v>
      </c>
      <c r="B21" s="102" t="s">
        <v>48</v>
      </c>
      <c r="C21" s="102" t="s">
        <v>49</v>
      </c>
      <c r="D21" s="102" t="s">
        <v>50</v>
      </c>
      <c r="E21" s="103">
        <v>559.14415910000002</v>
      </c>
      <c r="F21" s="103">
        <v>0.105898515</v>
      </c>
      <c r="G21" s="102">
        <v>54</v>
      </c>
      <c r="H21" s="102" t="s">
        <v>20</v>
      </c>
      <c r="I21" s="104">
        <v>2022</v>
      </c>
      <c r="J21" s="104">
        <v>2022</v>
      </c>
      <c r="K21" s="102" t="s">
        <v>339</v>
      </c>
      <c r="L21" s="104" t="s">
        <v>342</v>
      </c>
      <c r="M21" s="105">
        <f>330000/3</f>
        <v>110000</v>
      </c>
      <c r="N21" s="104" t="s">
        <v>342</v>
      </c>
      <c r="O21" s="105">
        <f t="shared" ref="O21:P23" si="1">330000/3</f>
        <v>110000</v>
      </c>
      <c r="P21" s="105">
        <f t="shared" si="1"/>
        <v>110000</v>
      </c>
      <c r="Q21" s="95" t="s">
        <v>345</v>
      </c>
    </row>
    <row r="22" spans="1:17" ht="15.75" thickBot="1" x14ac:dyDescent="0.3">
      <c r="A22" s="106">
        <v>3</v>
      </c>
      <c r="B22" s="102" t="s">
        <v>48</v>
      </c>
      <c r="C22" s="102" t="s">
        <v>27</v>
      </c>
      <c r="D22" s="102" t="s">
        <v>51</v>
      </c>
      <c r="E22" s="103">
        <v>441.81134209999999</v>
      </c>
      <c r="F22" s="103">
        <v>8.3676391000000003E-2</v>
      </c>
      <c r="G22" s="102">
        <v>48</v>
      </c>
      <c r="H22" s="102" t="s">
        <v>20</v>
      </c>
      <c r="I22" s="104">
        <v>2022</v>
      </c>
      <c r="J22" s="104">
        <v>2022</v>
      </c>
      <c r="K22" s="102" t="s">
        <v>339</v>
      </c>
      <c r="L22" s="104" t="s">
        <v>342</v>
      </c>
      <c r="M22" s="105">
        <f>330000/3</f>
        <v>110000</v>
      </c>
      <c r="N22" s="104" t="s">
        <v>342</v>
      </c>
      <c r="O22" s="105">
        <f t="shared" si="1"/>
        <v>110000</v>
      </c>
      <c r="P22" s="105">
        <f t="shared" si="1"/>
        <v>110000</v>
      </c>
      <c r="Q22" s="95" t="s">
        <v>345</v>
      </c>
    </row>
    <row r="23" spans="1:17" ht="15.75" thickBot="1" x14ac:dyDescent="0.3">
      <c r="A23" s="102">
        <v>3</v>
      </c>
      <c r="B23" s="102" t="s">
        <v>48</v>
      </c>
      <c r="C23" s="102" t="s">
        <v>51</v>
      </c>
      <c r="D23" s="102" t="s">
        <v>49</v>
      </c>
      <c r="E23" s="103">
        <v>345.40894750000001</v>
      </c>
      <c r="F23" s="103">
        <v>6.5418360999999994E-2</v>
      </c>
      <c r="G23" s="102">
        <v>48</v>
      </c>
      <c r="H23" s="102" t="s">
        <v>20</v>
      </c>
      <c r="I23" s="104">
        <v>2022</v>
      </c>
      <c r="J23" s="104">
        <v>2022</v>
      </c>
      <c r="K23" s="102" t="s">
        <v>339</v>
      </c>
      <c r="L23" s="104" t="s">
        <v>342</v>
      </c>
      <c r="M23" s="105">
        <f>330000/3</f>
        <v>110000</v>
      </c>
      <c r="N23" s="104" t="s">
        <v>342</v>
      </c>
      <c r="O23" s="105">
        <f t="shared" si="1"/>
        <v>110000</v>
      </c>
      <c r="P23" s="105">
        <f t="shared" si="1"/>
        <v>110000</v>
      </c>
      <c r="Q23" s="95" t="s">
        <v>345</v>
      </c>
    </row>
    <row r="24" spans="1:17" ht="15.75" thickBot="1" x14ac:dyDescent="0.3">
      <c r="A24" s="107">
        <v>4</v>
      </c>
      <c r="B24" s="107" t="s">
        <v>56</v>
      </c>
      <c r="C24" s="107" t="s">
        <v>57</v>
      </c>
      <c r="D24" s="107" t="s">
        <v>27</v>
      </c>
      <c r="E24" s="108">
        <v>907.48683900000003</v>
      </c>
      <c r="F24" s="108">
        <v>0.17187250700000001</v>
      </c>
      <c r="G24" s="107">
        <v>28</v>
      </c>
      <c r="H24" s="107" t="s">
        <v>35</v>
      </c>
      <c r="I24" s="109">
        <v>2022</v>
      </c>
      <c r="J24" s="109">
        <v>2023</v>
      </c>
      <c r="K24" s="107" t="s">
        <v>339</v>
      </c>
      <c r="L24" s="109" t="s">
        <v>342</v>
      </c>
      <c r="M24" s="110">
        <v>658000</v>
      </c>
      <c r="N24" s="109" t="s">
        <v>343</v>
      </c>
      <c r="O24" s="110">
        <v>207000</v>
      </c>
      <c r="P24" s="110">
        <v>207000</v>
      </c>
      <c r="Q24" s="95" t="s">
        <v>346</v>
      </c>
    </row>
    <row r="25" spans="1:17" x14ac:dyDescent="0.25">
      <c r="A25" s="111">
        <v>6</v>
      </c>
      <c r="B25" s="112" t="s">
        <v>71</v>
      </c>
      <c r="C25" s="112" t="s">
        <v>72</v>
      </c>
      <c r="D25" s="112" t="s">
        <v>72</v>
      </c>
      <c r="E25" s="113">
        <v>1994.6706859999999</v>
      </c>
      <c r="F25" s="113">
        <v>0.37777853900000002</v>
      </c>
      <c r="G25" s="112">
        <v>44</v>
      </c>
      <c r="H25" s="112" t="s">
        <v>20</v>
      </c>
      <c r="I25" s="114">
        <v>2022</v>
      </c>
      <c r="J25" s="114">
        <v>2023</v>
      </c>
      <c r="K25" s="112" t="s">
        <v>323</v>
      </c>
      <c r="L25" s="114" t="s">
        <v>347</v>
      </c>
      <c r="M25" s="115">
        <v>52000</v>
      </c>
      <c r="N25" s="114" t="s">
        <v>347</v>
      </c>
      <c r="O25" s="115">
        <v>52000</v>
      </c>
      <c r="P25" s="115">
        <v>52000</v>
      </c>
      <c r="Q25" s="95" t="s">
        <v>346</v>
      </c>
    </row>
    <row r="26" spans="1:17" x14ac:dyDescent="0.25">
      <c r="N26" t="s">
        <v>28</v>
      </c>
      <c r="O26" s="82">
        <f>SUM(O2:O25)</f>
        <v>1259916.6666666665</v>
      </c>
      <c r="P26" s="82">
        <f>SUM(P2:P25)</f>
        <v>705000</v>
      </c>
    </row>
  </sheetData>
  <sortState ref="A2:Q25">
    <sortCondition ref="A2:A25"/>
  </sortState>
  <pageMargins left="0.7" right="0.7" top="0.75" bottom="0.75" header="0.3" footer="0.3"/>
  <pageSetup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121"/>
  <sheetViews>
    <sheetView workbookViewId="0">
      <selection activeCell="D99" sqref="D99"/>
    </sheetView>
  </sheetViews>
  <sheetFormatPr defaultRowHeight="15" x14ac:dyDescent="0.25"/>
  <cols>
    <col min="1" max="2" width="9.140625" customWidth="1"/>
    <col min="3" max="3" width="20" customWidth="1"/>
    <col min="4" max="4" width="17.28515625" customWidth="1"/>
    <col min="5" max="5" width="12.7109375" customWidth="1"/>
    <col min="6" max="6" width="9.140625" style="1" customWidth="1"/>
    <col min="7" max="7" width="17.7109375" style="1" customWidth="1"/>
    <col min="8" max="8" width="15" customWidth="1"/>
    <col min="9" max="9" width="20.28515625" customWidth="1"/>
    <col min="10" max="10" width="13.85546875" customWidth="1"/>
    <col min="11" max="11" width="14.85546875" customWidth="1"/>
    <col min="12" max="12" width="25.7109375" customWidth="1"/>
    <col min="13" max="13" width="67.5703125" customWidth="1"/>
  </cols>
  <sheetData>
    <row r="1" spans="3:13" ht="15.75" thickBot="1" x14ac:dyDescent="0.3">
      <c r="C1" s="25" t="s">
        <v>0</v>
      </c>
      <c r="D1" s="26" t="s">
        <v>1</v>
      </c>
      <c r="E1" s="26" t="s">
        <v>2</v>
      </c>
      <c r="F1" s="26" t="s">
        <v>3</v>
      </c>
      <c r="G1" s="26" t="s">
        <v>4</v>
      </c>
      <c r="H1" s="26" t="s">
        <v>5</v>
      </c>
      <c r="I1" s="26" t="s">
        <v>6</v>
      </c>
      <c r="J1" s="26" t="s">
        <v>7</v>
      </c>
      <c r="K1" s="26" t="s">
        <v>8</v>
      </c>
      <c r="L1" s="26" t="s">
        <v>9</v>
      </c>
      <c r="M1" s="27" t="s">
        <v>10</v>
      </c>
    </row>
    <row r="2" spans="3:13" x14ac:dyDescent="0.25">
      <c r="C2" s="118" t="s">
        <v>111</v>
      </c>
      <c r="D2" s="14" t="s">
        <v>112</v>
      </c>
      <c r="E2" s="14" t="s">
        <v>113</v>
      </c>
      <c r="F2" s="14">
        <v>2026</v>
      </c>
      <c r="G2" s="14" t="s">
        <v>13</v>
      </c>
      <c r="H2" s="14" t="s">
        <v>14</v>
      </c>
      <c r="I2" s="14" t="s">
        <v>31</v>
      </c>
      <c r="J2" s="13">
        <v>139.02624825273199</v>
      </c>
      <c r="K2" s="13">
        <v>2.6330728835744999E-2</v>
      </c>
      <c r="L2" s="14">
        <v>65</v>
      </c>
      <c r="M2" s="23">
        <v>3500.3719837854592</v>
      </c>
    </row>
    <row r="3" spans="3:13" x14ac:dyDescent="0.25">
      <c r="C3" s="118"/>
      <c r="D3" s="14" t="s">
        <v>113</v>
      </c>
      <c r="E3" s="14" t="s">
        <v>114</v>
      </c>
      <c r="F3" s="14">
        <v>2026</v>
      </c>
      <c r="G3" s="14" t="s">
        <v>13</v>
      </c>
      <c r="H3" s="14" t="s">
        <v>79</v>
      </c>
      <c r="I3" s="14" t="s">
        <v>31</v>
      </c>
      <c r="J3" s="13">
        <v>162.02137119551</v>
      </c>
      <c r="K3" s="13">
        <v>3.0685865756726001E-2</v>
      </c>
      <c r="L3" s="14">
        <v>70</v>
      </c>
      <c r="M3" s="23">
        <v>4079.3380792114103</v>
      </c>
    </row>
    <row r="4" spans="3:13" x14ac:dyDescent="0.25">
      <c r="C4" s="118"/>
      <c r="D4" s="14" t="s">
        <v>114</v>
      </c>
      <c r="E4" s="14" t="s">
        <v>115</v>
      </c>
      <c r="F4" s="14">
        <v>2026</v>
      </c>
      <c r="G4" s="14" t="s">
        <v>13</v>
      </c>
      <c r="H4" s="14" t="s">
        <v>14</v>
      </c>
      <c r="I4" s="14" t="s">
        <v>31</v>
      </c>
      <c r="J4" s="13">
        <v>152.99625391009701</v>
      </c>
      <c r="K4" s="13">
        <v>2.8976563240549001E-2</v>
      </c>
      <c r="L4" s="14">
        <v>63</v>
      </c>
      <c r="M4" s="23">
        <v>3852.1056817808967</v>
      </c>
    </row>
    <row r="5" spans="3:13" x14ac:dyDescent="0.25">
      <c r="C5" s="118"/>
      <c r="D5" s="14" t="s">
        <v>115</v>
      </c>
      <c r="E5" s="14" t="s">
        <v>116</v>
      </c>
      <c r="F5" s="14">
        <v>2026</v>
      </c>
      <c r="G5" s="14" t="s">
        <v>13</v>
      </c>
      <c r="H5" s="14" t="s">
        <v>79</v>
      </c>
      <c r="I5" s="14" t="s">
        <v>31</v>
      </c>
      <c r="J5" s="13">
        <v>281.98041621930702</v>
      </c>
      <c r="K5" s="13">
        <v>5.3405381859717001E-2</v>
      </c>
      <c r="L5" s="14">
        <v>68</v>
      </c>
      <c r="M5" s="23">
        <v>7099.6402572550132</v>
      </c>
    </row>
    <row r="6" spans="3:13" x14ac:dyDescent="0.25">
      <c r="C6" s="118"/>
      <c r="D6" s="14" t="s">
        <v>116</v>
      </c>
      <c r="E6" s="14" t="s">
        <v>117</v>
      </c>
      <c r="F6" s="14">
        <v>2026</v>
      </c>
      <c r="G6" s="14" t="s">
        <v>13</v>
      </c>
      <c r="H6" s="14" t="s">
        <v>14</v>
      </c>
      <c r="I6" s="14" t="s">
        <v>31</v>
      </c>
      <c r="J6" s="13">
        <v>142.06519113114501</v>
      </c>
      <c r="K6" s="13">
        <v>2.6906286199081E-2</v>
      </c>
      <c r="L6" s="14">
        <v>63</v>
      </c>
      <c r="M6" s="23">
        <v>3576.8858122575093</v>
      </c>
    </row>
    <row r="7" spans="3:13" x14ac:dyDescent="0.25">
      <c r="C7" s="118"/>
      <c r="D7" s="14" t="s">
        <v>117</v>
      </c>
      <c r="E7" s="14" t="s">
        <v>118</v>
      </c>
      <c r="F7" s="14">
        <v>2026</v>
      </c>
      <c r="G7" s="14" t="s">
        <v>13</v>
      </c>
      <c r="H7" s="14" t="s">
        <v>79</v>
      </c>
      <c r="I7" s="14" t="s">
        <v>31</v>
      </c>
      <c r="J7" s="13">
        <v>147.93861459676199</v>
      </c>
      <c r="K7" s="13">
        <v>2.8018677006962998E-2</v>
      </c>
      <c r="L7" s="14">
        <v>71</v>
      </c>
      <c r="M7" s="23">
        <v>3724.7655630695936</v>
      </c>
    </row>
    <row r="8" spans="3:13" x14ac:dyDescent="0.25">
      <c r="C8" s="118"/>
      <c r="D8" s="14" t="s">
        <v>118</v>
      </c>
      <c r="E8" s="14" t="s">
        <v>87</v>
      </c>
      <c r="F8" s="14">
        <v>2026</v>
      </c>
      <c r="G8" s="14" t="s">
        <v>13</v>
      </c>
      <c r="H8" s="14" t="s">
        <v>14</v>
      </c>
      <c r="I8" s="14" t="s">
        <v>31</v>
      </c>
      <c r="J8" s="13">
        <v>148.69982720817501</v>
      </c>
      <c r="K8" s="13">
        <v>2.8162846062153999E-2</v>
      </c>
      <c r="L8" s="14">
        <v>63</v>
      </c>
      <c r="M8" s="23">
        <v>3743.9312050413946</v>
      </c>
    </row>
    <row r="9" spans="3:13" x14ac:dyDescent="0.25">
      <c r="C9" s="118"/>
      <c r="D9" s="14" t="s">
        <v>87</v>
      </c>
      <c r="E9" s="14" t="s">
        <v>119</v>
      </c>
      <c r="F9" s="14">
        <v>2026</v>
      </c>
      <c r="G9" s="14" t="s">
        <v>13</v>
      </c>
      <c r="H9" s="14" t="s">
        <v>79</v>
      </c>
      <c r="I9" s="14" t="s">
        <v>31</v>
      </c>
      <c r="J9" s="13">
        <v>144.259865948129</v>
      </c>
      <c r="K9" s="13">
        <v>2.7321944308358E-2</v>
      </c>
      <c r="L9" s="14">
        <v>69</v>
      </c>
      <c r="M9" s="23">
        <v>3632.1428470940136</v>
      </c>
    </row>
    <row r="10" spans="3:13" x14ac:dyDescent="0.25">
      <c r="C10" s="118"/>
      <c r="D10" s="14" t="s">
        <v>119</v>
      </c>
      <c r="E10" s="14" t="s">
        <v>120</v>
      </c>
      <c r="F10" s="14">
        <v>2026</v>
      </c>
      <c r="G10" s="14" t="s">
        <v>13</v>
      </c>
      <c r="H10" s="14" t="s">
        <v>79</v>
      </c>
      <c r="I10" s="14" t="s">
        <v>31</v>
      </c>
      <c r="J10" s="13">
        <v>101.072844462007</v>
      </c>
      <c r="K10" s="13">
        <v>1.9142584178410998E-2</v>
      </c>
      <c r="L10" s="14">
        <v>73</v>
      </c>
      <c r="M10" s="23">
        <v>2544.7896172323185</v>
      </c>
    </row>
    <row r="11" spans="3:13" x14ac:dyDescent="0.25">
      <c r="C11" s="118" t="s">
        <v>121</v>
      </c>
      <c r="D11" s="14" t="s">
        <v>122</v>
      </c>
      <c r="E11" s="14" t="s">
        <v>123</v>
      </c>
      <c r="F11" s="14">
        <v>2026</v>
      </c>
      <c r="G11" s="14" t="s">
        <v>13</v>
      </c>
      <c r="H11" s="14" t="s">
        <v>79</v>
      </c>
      <c r="I11" s="14" t="s">
        <v>31</v>
      </c>
      <c r="J11" s="13">
        <v>576.74279456140698</v>
      </c>
      <c r="K11" s="13">
        <v>0.109231589879054</v>
      </c>
      <c r="L11" s="14">
        <v>75</v>
      </c>
      <c r="M11" s="23">
        <v>7260.5509582008217</v>
      </c>
    </row>
    <row r="12" spans="3:13" x14ac:dyDescent="0.25">
      <c r="C12" s="118"/>
      <c r="D12" s="14" t="s">
        <v>77</v>
      </c>
      <c r="E12" s="14" t="s">
        <v>12</v>
      </c>
      <c r="F12" s="14">
        <v>2026</v>
      </c>
      <c r="G12" s="14" t="s">
        <v>13</v>
      </c>
      <c r="H12" s="14" t="s">
        <v>79</v>
      </c>
      <c r="I12" s="14" t="s">
        <v>31</v>
      </c>
      <c r="J12" s="13">
        <v>177.000285333204</v>
      </c>
      <c r="K12" s="13">
        <v>3.3522781313107E-2</v>
      </c>
      <c r="L12" s="14">
        <v>80</v>
      </c>
      <c r="M12" s="23">
        <v>2228.2369253613351</v>
      </c>
    </row>
    <row r="13" spans="3:13" x14ac:dyDescent="0.25">
      <c r="C13" s="11" t="s">
        <v>124</v>
      </c>
      <c r="D13" s="14" t="s">
        <v>83</v>
      </c>
      <c r="E13" s="14" t="s">
        <v>12</v>
      </c>
      <c r="F13" s="14">
        <v>2026</v>
      </c>
      <c r="G13" s="14" t="s">
        <v>13</v>
      </c>
      <c r="H13" s="14" t="s">
        <v>14</v>
      </c>
      <c r="I13" s="14" t="s">
        <v>31</v>
      </c>
      <c r="J13" s="13">
        <v>276.70731268465801</v>
      </c>
      <c r="K13" s="13">
        <v>5.2406688008457998E-2</v>
      </c>
      <c r="L13" s="14">
        <v>67</v>
      </c>
      <c r="M13" s="23">
        <v>4180.1251369562342</v>
      </c>
    </row>
    <row r="14" spans="3:13" x14ac:dyDescent="0.25">
      <c r="C14" s="118" t="s">
        <v>125</v>
      </c>
      <c r="D14" s="14" t="s">
        <v>126</v>
      </c>
      <c r="E14" s="14" t="s">
        <v>127</v>
      </c>
      <c r="F14" s="14">
        <v>2026</v>
      </c>
      <c r="G14" s="14" t="s">
        <v>13</v>
      </c>
      <c r="H14" s="14" t="s">
        <v>14</v>
      </c>
      <c r="I14" s="14" t="s">
        <v>31</v>
      </c>
      <c r="J14" s="13">
        <v>162.23181316786599</v>
      </c>
      <c r="K14" s="13">
        <v>3.0725722190884E-2</v>
      </c>
      <c r="L14" s="14">
        <v>67</v>
      </c>
      <c r="M14" s="23">
        <v>2450.7819242558921</v>
      </c>
    </row>
    <row r="15" spans="3:13" x14ac:dyDescent="0.25">
      <c r="C15" s="118"/>
      <c r="D15" s="14" t="s">
        <v>128</v>
      </c>
      <c r="E15" s="14" t="s">
        <v>129</v>
      </c>
      <c r="F15" s="14">
        <v>2026</v>
      </c>
      <c r="G15" s="14" t="s">
        <v>13</v>
      </c>
      <c r="H15" s="14" t="s">
        <v>79</v>
      </c>
      <c r="I15" s="14" t="s">
        <v>31</v>
      </c>
      <c r="J15" s="13">
        <v>70.526041722130699</v>
      </c>
      <c r="K15" s="13">
        <v>1.3357204871616001E-2</v>
      </c>
      <c r="L15" s="14">
        <v>84</v>
      </c>
      <c r="M15" s="23">
        <v>1065.4134036156538</v>
      </c>
    </row>
    <row r="16" spans="3:13" x14ac:dyDescent="0.25">
      <c r="C16" s="118"/>
      <c r="D16" s="14" t="s">
        <v>130</v>
      </c>
      <c r="E16" s="14" t="s">
        <v>128</v>
      </c>
      <c r="F16" s="14">
        <v>2026</v>
      </c>
      <c r="G16" s="14" t="s">
        <v>13</v>
      </c>
      <c r="H16" s="14" t="s">
        <v>79</v>
      </c>
      <c r="I16" s="14" t="s">
        <v>31</v>
      </c>
      <c r="J16" s="13">
        <v>152.027427532037</v>
      </c>
      <c r="K16" s="13">
        <v>2.8793073396219001E-2</v>
      </c>
      <c r="L16" s="14">
        <v>81</v>
      </c>
      <c r="M16" s="23">
        <v>2296.6276719173093</v>
      </c>
    </row>
    <row r="17" spans="3:13" x14ac:dyDescent="0.25">
      <c r="C17" s="118"/>
      <c r="D17" s="14" t="s">
        <v>131</v>
      </c>
      <c r="E17" s="14" t="s">
        <v>130</v>
      </c>
      <c r="F17" s="14">
        <v>2026</v>
      </c>
      <c r="G17" s="14" t="s">
        <v>13</v>
      </c>
      <c r="H17" s="14" t="s">
        <v>79</v>
      </c>
      <c r="I17" s="14" t="s">
        <v>31</v>
      </c>
      <c r="J17" s="13">
        <v>310.51672898222199</v>
      </c>
      <c r="K17" s="13">
        <v>5.8809986549662997E-2</v>
      </c>
      <c r="L17" s="14">
        <v>80</v>
      </c>
      <c r="M17" s="23">
        <v>4690.8727191581074</v>
      </c>
    </row>
    <row r="18" spans="3:13" x14ac:dyDescent="0.25">
      <c r="C18" s="118"/>
      <c r="D18" s="14" t="s">
        <v>132</v>
      </c>
      <c r="E18" s="14" t="s">
        <v>131</v>
      </c>
      <c r="F18" s="14">
        <v>2026</v>
      </c>
      <c r="G18" s="14" t="s">
        <v>13</v>
      </c>
      <c r="H18" s="14" t="s">
        <v>79</v>
      </c>
      <c r="I18" s="14" t="s">
        <v>31</v>
      </c>
      <c r="J18" s="13">
        <v>160.18037710476301</v>
      </c>
      <c r="K18" s="13">
        <v>3.0337192633478002E-2</v>
      </c>
      <c r="L18" s="14">
        <v>81</v>
      </c>
      <c r="M18" s="23">
        <v>2419.7915634626202</v>
      </c>
    </row>
    <row r="19" spans="3:13" x14ac:dyDescent="0.25">
      <c r="C19" s="118"/>
      <c r="D19" s="14" t="s">
        <v>88</v>
      </c>
      <c r="E19" s="14" t="s">
        <v>132</v>
      </c>
      <c r="F19" s="14">
        <v>2026</v>
      </c>
      <c r="G19" s="14" t="s">
        <v>13</v>
      </c>
      <c r="H19" s="14" t="s">
        <v>79</v>
      </c>
      <c r="I19" s="14" t="s">
        <v>31</v>
      </c>
      <c r="J19" s="13">
        <v>323.34675917863501</v>
      </c>
      <c r="K19" s="13">
        <v>6.1239916511104997E-2</v>
      </c>
      <c r="L19" s="14">
        <v>79</v>
      </c>
      <c r="M19" s="23">
        <v>4884.6917086585909</v>
      </c>
    </row>
    <row r="20" spans="3:13" x14ac:dyDescent="0.25">
      <c r="C20" s="118"/>
      <c r="D20" s="14" t="s">
        <v>133</v>
      </c>
      <c r="E20" s="14" t="s">
        <v>12</v>
      </c>
      <c r="F20" s="14">
        <v>2026</v>
      </c>
      <c r="G20" s="14" t="s">
        <v>13</v>
      </c>
      <c r="H20" s="14" t="s">
        <v>14</v>
      </c>
      <c r="I20" s="14" t="s">
        <v>31</v>
      </c>
      <c r="J20" s="13">
        <v>843.28200001928406</v>
      </c>
      <c r="K20" s="13">
        <v>0.159712500003652</v>
      </c>
      <c r="L20" s="14">
        <v>65</v>
      </c>
      <c r="M20" s="23">
        <v>12739.180080291295</v>
      </c>
    </row>
    <row r="21" spans="3:13" x14ac:dyDescent="0.25">
      <c r="C21" s="118"/>
      <c r="D21" s="14" t="s">
        <v>129</v>
      </c>
      <c r="E21" s="14" t="s">
        <v>126</v>
      </c>
      <c r="F21" s="14">
        <v>2026</v>
      </c>
      <c r="G21" s="14" t="s">
        <v>13</v>
      </c>
      <c r="H21" s="14" t="s">
        <v>79</v>
      </c>
      <c r="I21" s="14" t="s">
        <v>31</v>
      </c>
      <c r="J21" s="13">
        <v>248.234133478128</v>
      </c>
      <c r="K21" s="13">
        <v>4.7014040431464003E-2</v>
      </c>
      <c r="L21" s="14">
        <v>78</v>
      </c>
      <c r="M21" s="23">
        <v>3749.9903097429319</v>
      </c>
    </row>
    <row r="22" spans="3:13" x14ac:dyDescent="0.25">
      <c r="C22" s="118" t="s">
        <v>134</v>
      </c>
      <c r="D22" s="14" t="s">
        <v>135</v>
      </c>
      <c r="E22" s="14" t="s">
        <v>136</v>
      </c>
      <c r="F22" s="14">
        <v>2026</v>
      </c>
      <c r="G22" s="14" t="s">
        <v>13</v>
      </c>
      <c r="H22" s="14" t="s">
        <v>79</v>
      </c>
      <c r="I22" s="14" t="s">
        <v>31</v>
      </c>
      <c r="J22" s="13">
        <v>152.07944790693699</v>
      </c>
      <c r="K22" s="13">
        <v>2.8802925739950001E-2</v>
      </c>
      <c r="L22" s="14">
        <v>73</v>
      </c>
      <c r="M22" s="23">
        <v>2297.4135263808025</v>
      </c>
    </row>
    <row r="23" spans="3:13" x14ac:dyDescent="0.25">
      <c r="C23" s="118"/>
      <c r="D23" s="14" t="s">
        <v>136</v>
      </c>
      <c r="E23" s="14" t="s">
        <v>137</v>
      </c>
      <c r="F23" s="14">
        <v>2026</v>
      </c>
      <c r="G23" s="14" t="s">
        <v>13</v>
      </c>
      <c r="H23" s="14" t="s">
        <v>79</v>
      </c>
      <c r="I23" s="14" t="s">
        <v>31</v>
      </c>
      <c r="J23" s="13">
        <v>173.036491239772</v>
      </c>
      <c r="K23" s="13">
        <v>3.2772062734804999E-2</v>
      </c>
      <c r="L23" s="14">
        <v>82</v>
      </c>
      <c r="M23" s="23">
        <v>2614.0045943288187</v>
      </c>
    </row>
    <row r="24" spans="3:13" x14ac:dyDescent="0.25">
      <c r="C24" s="118"/>
      <c r="D24" s="14" t="s">
        <v>137</v>
      </c>
      <c r="E24" s="14" t="s">
        <v>138</v>
      </c>
      <c r="F24" s="14">
        <v>2026</v>
      </c>
      <c r="G24" s="14" t="s">
        <v>13</v>
      </c>
      <c r="H24" s="14" t="s">
        <v>79</v>
      </c>
      <c r="I24" s="14" t="s">
        <v>31</v>
      </c>
      <c r="J24" s="13">
        <v>157.34584232878299</v>
      </c>
      <c r="K24" s="13">
        <v>2.9800348925905999E-2</v>
      </c>
      <c r="L24" s="14">
        <v>84</v>
      </c>
      <c r="M24" s="23">
        <v>2376.971191446823</v>
      </c>
    </row>
    <row r="25" spans="3:13" x14ac:dyDescent="0.25">
      <c r="C25" s="118"/>
      <c r="D25" s="14" t="s">
        <v>138</v>
      </c>
      <c r="E25" s="14" t="s">
        <v>122</v>
      </c>
      <c r="F25" s="14">
        <v>2026</v>
      </c>
      <c r="G25" s="14" t="s">
        <v>13</v>
      </c>
      <c r="H25" s="14" t="s">
        <v>79</v>
      </c>
      <c r="I25" s="14" t="s">
        <v>31</v>
      </c>
      <c r="J25" s="13">
        <v>163.965794315267</v>
      </c>
      <c r="K25" s="13">
        <v>3.1054127711225E-2</v>
      </c>
      <c r="L25" s="14">
        <v>82</v>
      </c>
      <c r="M25" s="23">
        <v>2476.9765994559712</v>
      </c>
    </row>
    <row r="26" spans="3:13" x14ac:dyDescent="0.25">
      <c r="C26" s="118"/>
      <c r="D26" s="14" t="s">
        <v>122</v>
      </c>
      <c r="E26" s="14" t="s">
        <v>77</v>
      </c>
      <c r="F26" s="14">
        <v>2026</v>
      </c>
      <c r="G26" s="14" t="s">
        <v>13</v>
      </c>
      <c r="H26" s="14" t="s">
        <v>14</v>
      </c>
      <c r="I26" s="14" t="s">
        <v>31</v>
      </c>
      <c r="J26" s="13">
        <v>872.14439262802</v>
      </c>
      <c r="K26" s="13">
        <v>0.16517886224015499</v>
      </c>
      <c r="L26" s="14">
        <v>60</v>
      </c>
      <c r="M26" s="23">
        <v>13175.194624633918</v>
      </c>
    </row>
    <row r="27" spans="3:13" x14ac:dyDescent="0.25">
      <c r="C27" s="11" t="s">
        <v>11</v>
      </c>
      <c r="D27" s="14" t="s">
        <v>77</v>
      </c>
      <c r="E27" s="14" t="s">
        <v>88</v>
      </c>
      <c r="F27" s="14">
        <v>2025</v>
      </c>
      <c r="G27" s="14" t="s">
        <v>13</v>
      </c>
      <c r="H27" s="14" t="s">
        <v>14</v>
      </c>
      <c r="I27" s="14" t="s">
        <v>31</v>
      </c>
      <c r="J27" s="13">
        <v>93.025899010000003</v>
      </c>
      <c r="K27" s="13">
        <v>1.7618541000000001E-2</v>
      </c>
      <c r="L27" s="14">
        <v>68</v>
      </c>
      <c r="M27" s="23">
        <v>2576.4039538600005</v>
      </c>
    </row>
    <row r="28" spans="3:13" x14ac:dyDescent="0.25">
      <c r="C28" s="11" t="s">
        <v>11</v>
      </c>
      <c r="D28" s="14" t="s">
        <v>133</v>
      </c>
      <c r="E28" s="14" t="s">
        <v>77</v>
      </c>
      <c r="F28" s="14">
        <v>2025</v>
      </c>
      <c r="G28" s="14" t="s">
        <v>13</v>
      </c>
      <c r="H28" s="14" t="s">
        <v>14</v>
      </c>
      <c r="I28" s="14" t="s">
        <v>31</v>
      </c>
      <c r="J28" s="13">
        <v>133.01776079999999</v>
      </c>
      <c r="K28" s="13">
        <v>2.5192757999999999E-2</v>
      </c>
      <c r="L28" s="14">
        <v>68</v>
      </c>
      <c r="M28" s="23">
        <v>3684.0007852449999</v>
      </c>
    </row>
    <row r="29" spans="3:13" x14ac:dyDescent="0.25">
      <c r="C29" s="11" t="s">
        <v>11</v>
      </c>
      <c r="D29" s="14" t="s">
        <v>78</v>
      </c>
      <c r="E29" s="14" t="s">
        <v>133</v>
      </c>
      <c r="F29" s="14">
        <v>2025</v>
      </c>
      <c r="G29" s="14" t="s">
        <v>13</v>
      </c>
      <c r="H29" s="14" t="s">
        <v>14</v>
      </c>
      <c r="I29" s="14" t="s">
        <v>31</v>
      </c>
      <c r="J29" s="13">
        <v>607.24274300000002</v>
      </c>
      <c r="K29" s="13">
        <v>0.115008095</v>
      </c>
      <c r="L29" s="14">
        <v>68</v>
      </c>
      <c r="M29" s="23">
        <v>16817.925118170002</v>
      </c>
    </row>
    <row r="30" spans="3:13" x14ac:dyDescent="0.25">
      <c r="C30" s="11" t="s">
        <v>11</v>
      </c>
      <c r="D30" s="14" t="s">
        <v>139</v>
      </c>
      <c r="E30" s="14" t="s">
        <v>78</v>
      </c>
      <c r="F30" s="14">
        <v>2025</v>
      </c>
      <c r="G30" s="14" t="s">
        <v>13</v>
      </c>
      <c r="H30" s="14" t="s">
        <v>14</v>
      </c>
      <c r="I30" s="14" t="s">
        <v>31</v>
      </c>
      <c r="J30" s="13">
        <v>468.66784209999997</v>
      </c>
      <c r="K30" s="13">
        <v>8.8762849000000005E-2</v>
      </c>
      <c r="L30" s="14">
        <v>73</v>
      </c>
      <c r="M30" s="23">
        <v>12980.016258990001</v>
      </c>
    </row>
    <row r="31" spans="3:13" x14ac:dyDescent="0.25">
      <c r="C31" s="11" t="s">
        <v>11</v>
      </c>
      <c r="D31" s="14" t="s">
        <v>140</v>
      </c>
      <c r="E31" s="14" t="s">
        <v>139</v>
      </c>
      <c r="F31" s="14">
        <v>2025</v>
      </c>
      <c r="G31" s="14" t="s">
        <v>13</v>
      </c>
      <c r="H31" s="14" t="s">
        <v>79</v>
      </c>
      <c r="I31" s="14" t="s">
        <v>31</v>
      </c>
      <c r="J31" s="13">
        <v>201.9879827</v>
      </c>
      <c r="K31" s="13">
        <v>3.8255299999999999E-2</v>
      </c>
      <c r="L31" s="14">
        <v>81</v>
      </c>
      <c r="M31" s="23">
        <v>5594.1693969260004</v>
      </c>
    </row>
    <row r="32" spans="3:13" x14ac:dyDescent="0.25">
      <c r="C32" s="11" t="s">
        <v>141</v>
      </c>
      <c r="D32" s="14" t="s">
        <v>83</v>
      </c>
      <c r="E32" s="14" t="s">
        <v>142</v>
      </c>
      <c r="F32" s="14">
        <v>2026</v>
      </c>
      <c r="G32" s="14" t="s">
        <v>13</v>
      </c>
      <c r="H32" s="14" t="s">
        <v>14</v>
      </c>
      <c r="I32" s="14" t="s">
        <v>31</v>
      </c>
      <c r="J32" s="13">
        <v>198.676498285891</v>
      </c>
      <c r="K32" s="13">
        <v>3.7628124675357998E-2</v>
      </c>
      <c r="L32" s="14">
        <v>67</v>
      </c>
      <c r="M32" s="23">
        <v>3501.5629064564532</v>
      </c>
    </row>
    <row r="33" spans="3:13" x14ac:dyDescent="0.25">
      <c r="C33" s="11" t="s">
        <v>11</v>
      </c>
      <c r="D33" s="14" t="s">
        <v>143</v>
      </c>
      <c r="E33" s="14" t="s">
        <v>135</v>
      </c>
      <c r="F33" s="14">
        <v>2025</v>
      </c>
      <c r="G33" s="14" t="s">
        <v>13</v>
      </c>
      <c r="H33" s="14" t="s">
        <v>14</v>
      </c>
      <c r="I33" s="14" t="s">
        <v>31</v>
      </c>
      <c r="J33" s="13">
        <v>50.731499030000002</v>
      </c>
      <c r="K33" s="13">
        <v>9.6082379999999998E-3</v>
      </c>
      <c r="L33" s="14">
        <v>68</v>
      </c>
      <c r="M33" s="23">
        <v>1405.03705023</v>
      </c>
    </row>
    <row r="34" spans="3:13" x14ac:dyDescent="0.25">
      <c r="C34" s="11" t="s">
        <v>11</v>
      </c>
      <c r="D34" s="14" t="s">
        <v>127</v>
      </c>
      <c r="E34" s="14" t="s">
        <v>136</v>
      </c>
      <c r="F34" s="14">
        <v>2025</v>
      </c>
      <c r="G34" s="14" t="s">
        <v>13</v>
      </c>
      <c r="H34" s="14" t="s">
        <v>14</v>
      </c>
      <c r="I34" s="14" t="s">
        <v>31</v>
      </c>
      <c r="J34" s="13">
        <v>66.836488090000003</v>
      </c>
      <c r="K34" s="13">
        <v>1.2658426E-2</v>
      </c>
      <c r="L34" s="14">
        <v>68</v>
      </c>
      <c r="M34" s="23">
        <v>1851.0736690600002</v>
      </c>
    </row>
    <row r="35" spans="3:13" x14ac:dyDescent="0.25">
      <c r="C35" s="11" t="s">
        <v>11</v>
      </c>
      <c r="D35" s="14" t="s">
        <v>135</v>
      </c>
      <c r="E35" s="14" t="s">
        <v>144</v>
      </c>
      <c r="F35" s="14">
        <v>2025</v>
      </c>
      <c r="G35" s="14" t="s">
        <v>13</v>
      </c>
      <c r="H35" s="14" t="s">
        <v>14</v>
      </c>
      <c r="I35" s="14" t="s">
        <v>31</v>
      </c>
      <c r="J35" s="13">
        <v>102.18182880000001</v>
      </c>
      <c r="K35" s="13">
        <v>1.9352619000000001E-2</v>
      </c>
      <c r="L35" s="14">
        <v>68</v>
      </c>
      <c r="M35" s="23">
        <v>2829.9825170540003</v>
      </c>
    </row>
    <row r="36" spans="3:13" x14ac:dyDescent="0.25">
      <c r="C36" s="11" t="s">
        <v>11</v>
      </c>
      <c r="D36" s="14" t="s">
        <v>126</v>
      </c>
      <c r="E36" s="14" t="s">
        <v>137</v>
      </c>
      <c r="F36" s="14">
        <v>2025</v>
      </c>
      <c r="G36" s="14" t="s">
        <v>13</v>
      </c>
      <c r="H36" s="14" t="s">
        <v>14</v>
      </c>
      <c r="I36" s="14" t="s">
        <v>31</v>
      </c>
      <c r="J36" s="13">
        <v>50.980492409999997</v>
      </c>
      <c r="K36" s="13">
        <v>9.6553960000000001E-3</v>
      </c>
      <c r="L36" s="14">
        <v>68</v>
      </c>
      <c r="M36" s="23">
        <v>1411.9330592619999</v>
      </c>
    </row>
    <row r="37" spans="3:13" x14ac:dyDescent="0.25">
      <c r="C37" s="11" t="s">
        <v>11</v>
      </c>
      <c r="D37" s="14" t="s">
        <v>136</v>
      </c>
      <c r="E37" s="14" t="s">
        <v>143</v>
      </c>
      <c r="F37" s="14">
        <v>2025</v>
      </c>
      <c r="G37" s="14" t="s">
        <v>13</v>
      </c>
      <c r="H37" s="14" t="s">
        <v>14</v>
      </c>
      <c r="I37" s="14" t="s">
        <v>31</v>
      </c>
      <c r="J37" s="13">
        <v>90.673269329999997</v>
      </c>
      <c r="K37" s="13">
        <v>1.7172968E-2</v>
      </c>
      <c r="L37" s="14">
        <v>68</v>
      </c>
      <c r="M37" s="23">
        <v>2511.2465684350004</v>
      </c>
    </row>
    <row r="38" spans="3:13" x14ac:dyDescent="0.25">
      <c r="C38" s="11" t="s">
        <v>11</v>
      </c>
      <c r="D38" s="14" t="s">
        <v>145</v>
      </c>
      <c r="E38" s="14" t="s">
        <v>138</v>
      </c>
      <c r="F38" s="14">
        <v>2025</v>
      </c>
      <c r="G38" s="14" t="s">
        <v>13</v>
      </c>
      <c r="H38" s="14" t="s">
        <v>14</v>
      </c>
      <c r="I38" s="14" t="s">
        <v>31</v>
      </c>
      <c r="J38" s="13">
        <v>44.035739120000002</v>
      </c>
      <c r="K38" s="13">
        <v>8.3401020000000003E-3</v>
      </c>
      <c r="L38" s="14">
        <v>68</v>
      </c>
      <c r="M38" s="23">
        <v>1219.5942586740002</v>
      </c>
    </row>
    <row r="39" spans="3:13" x14ac:dyDescent="0.25">
      <c r="C39" s="11" t="s">
        <v>11</v>
      </c>
      <c r="D39" s="14" t="s">
        <v>137</v>
      </c>
      <c r="E39" s="14" t="s">
        <v>127</v>
      </c>
      <c r="F39" s="14">
        <v>2025</v>
      </c>
      <c r="G39" s="14" t="s">
        <v>13</v>
      </c>
      <c r="H39" s="14" t="s">
        <v>14</v>
      </c>
      <c r="I39" s="14" t="s">
        <v>31</v>
      </c>
      <c r="J39" s="13">
        <v>109.440107</v>
      </c>
      <c r="K39" s="13">
        <v>2.0727293000000001E-2</v>
      </c>
      <c r="L39" s="14">
        <v>68</v>
      </c>
      <c r="M39" s="23">
        <v>3031.0045627950003</v>
      </c>
    </row>
    <row r="40" spans="3:13" x14ac:dyDescent="0.25">
      <c r="C40" s="11" t="s">
        <v>11</v>
      </c>
      <c r="D40" s="14" t="s">
        <v>128</v>
      </c>
      <c r="E40" s="14" t="s">
        <v>145</v>
      </c>
      <c r="F40" s="14">
        <v>2025</v>
      </c>
      <c r="G40" s="14" t="s">
        <v>13</v>
      </c>
      <c r="H40" s="14" t="s">
        <v>14</v>
      </c>
      <c r="I40" s="14" t="s">
        <v>31</v>
      </c>
      <c r="J40" s="13">
        <v>141.12855300000001</v>
      </c>
      <c r="K40" s="13">
        <v>2.6728893E-2</v>
      </c>
      <c r="L40" s="14">
        <v>70</v>
      </c>
      <c r="M40" s="23">
        <v>3908.6336797090007</v>
      </c>
    </row>
    <row r="41" spans="3:13" x14ac:dyDescent="0.25">
      <c r="C41" s="11" t="s">
        <v>11</v>
      </c>
      <c r="D41" s="14" t="s">
        <v>138</v>
      </c>
      <c r="E41" s="14" t="s">
        <v>126</v>
      </c>
      <c r="F41" s="14">
        <v>2025</v>
      </c>
      <c r="G41" s="14" t="s">
        <v>13</v>
      </c>
      <c r="H41" s="14" t="s">
        <v>14</v>
      </c>
      <c r="I41" s="14" t="s">
        <v>31</v>
      </c>
      <c r="J41" s="13">
        <v>101.59061699999999</v>
      </c>
      <c r="K41" s="13">
        <v>1.9240647E-2</v>
      </c>
      <c r="L41" s="14">
        <v>68</v>
      </c>
      <c r="M41" s="23">
        <v>2813.608575536</v>
      </c>
    </row>
    <row r="42" spans="3:13" x14ac:dyDescent="0.25">
      <c r="C42" s="11" t="s">
        <v>11</v>
      </c>
      <c r="D42" s="14" t="s">
        <v>146</v>
      </c>
      <c r="E42" s="14" t="s">
        <v>130</v>
      </c>
      <c r="F42" s="14">
        <v>2025</v>
      </c>
      <c r="G42" s="14" t="s">
        <v>13</v>
      </c>
      <c r="H42" s="14" t="s">
        <v>14</v>
      </c>
      <c r="I42" s="14" t="s">
        <v>31</v>
      </c>
      <c r="J42" s="13">
        <v>137.63765179999999</v>
      </c>
      <c r="K42" s="13">
        <v>2.6067737000000001E-2</v>
      </c>
      <c r="L42" s="14">
        <v>68</v>
      </c>
      <c r="M42" s="23">
        <v>3811.951230956</v>
      </c>
    </row>
    <row r="43" spans="3:13" x14ac:dyDescent="0.25">
      <c r="C43" s="11" t="s">
        <v>11</v>
      </c>
      <c r="D43" s="14" t="s">
        <v>123</v>
      </c>
      <c r="E43" s="14" t="s">
        <v>128</v>
      </c>
      <c r="F43" s="14">
        <v>2025</v>
      </c>
      <c r="G43" s="14" t="s">
        <v>13</v>
      </c>
      <c r="H43" s="14" t="s">
        <v>14</v>
      </c>
      <c r="I43" s="14" t="s">
        <v>31</v>
      </c>
      <c r="J43" s="13">
        <v>170.0058263</v>
      </c>
      <c r="K43" s="13">
        <v>3.2198073000000001E-2</v>
      </c>
      <c r="L43" s="14">
        <v>68</v>
      </c>
      <c r="M43" s="23">
        <v>4708.4058079409997</v>
      </c>
    </row>
    <row r="44" spans="3:13" x14ac:dyDescent="0.25">
      <c r="C44" s="11" t="s">
        <v>11</v>
      </c>
      <c r="D44" s="14" t="s">
        <v>131</v>
      </c>
      <c r="E44" s="14" t="s">
        <v>146</v>
      </c>
      <c r="F44" s="14">
        <v>2025</v>
      </c>
      <c r="G44" s="14" t="s">
        <v>13</v>
      </c>
      <c r="H44" s="14" t="s">
        <v>14</v>
      </c>
      <c r="I44" s="14" t="s">
        <v>31</v>
      </c>
      <c r="J44" s="13">
        <v>161.0108749</v>
      </c>
      <c r="K44" s="13">
        <v>3.0494483999999999E-2</v>
      </c>
      <c r="L44" s="14">
        <v>68</v>
      </c>
      <c r="M44" s="23">
        <v>4459.2856314709998</v>
      </c>
    </row>
    <row r="45" spans="3:13" x14ac:dyDescent="0.25">
      <c r="C45" s="11" t="s">
        <v>11</v>
      </c>
      <c r="D45" s="14" t="s">
        <v>132</v>
      </c>
      <c r="E45" s="14" t="s">
        <v>147</v>
      </c>
      <c r="F45" s="14">
        <v>2025</v>
      </c>
      <c r="G45" s="14" t="s">
        <v>13</v>
      </c>
      <c r="H45" s="14" t="s">
        <v>14</v>
      </c>
      <c r="I45" s="14" t="s">
        <v>31</v>
      </c>
      <c r="J45" s="13">
        <v>54.723221070000001</v>
      </c>
      <c r="K45" s="13">
        <v>1.0364246000000001E-2</v>
      </c>
      <c r="L45" s="14">
        <v>68</v>
      </c>
      <c r="M45" s="23">
        <v>1515.590009021</v>
      </c>
    </row>
    <row r="46" spans="3:13" x14ac:dyDescent="0.25">
      <c r="C46" s="11" t="s">
        <v>11</v>
      </c>
      <c r="D46" s="14" t="s">
        <v>147</v>
      </c>
      <c r="E46" s="14" t="s">
        <v>131</v>
      </c>
      <c r="F46" s="14">
        <v>2025</v>
      </c>
      <c r="G46" s="14" t="s">
        <v>13</v>
      </c>
      <c r="H46" s="14" t="s">
        <v>14</v>
      </c>
      <c r="I46" s="14" t="s">
        <v>31</v>
      </c>
      <c r="J46" s="13">
        <v>82.88046636</v>
      </c>
      <c r="K46" s="13">
        <v>1.5697058E-2</v>
      </c>
      <c r="L46" s="14">
        <v>68</v>
      </c>
      <c r="M46" s="23">
        <v>2295.4205600150003</v>
      </c>
    </row>
    <row r="47" spans="3:13" x14ac:dyDescent="0.25">
      <c r="C47" s="11" t="s">
        <v>11</v>
      </c>
      <c r="D47" s="14" t="s">
        <v>89</v>
      </c>
      <c r="E47" s="14" t="s">
        <v>148</v>
      </c>
      <c r="F47" s="14">
        <v>2025</v>
      </c>
      <c r="G47" s="14" t="s">
        <v>13</v>
      </c>
      <c r="H47" s="14" t="s">
        <v>14</v>
      </c>
      <c r="I47" s="14" t="s">
        <v>31</v>
      </c>
      <c r="J47" s="13">
        <v>54.934736899999997</v>
      </c>
      <c r="K47" s="13">
        <v>1.0404306E-2</v>
      </c>
      <c r="L47" s="14">
        <v>68</v>
      </c>
      <c r="M47" s="23">
        <v>1521.4480574920001</v>
      </c>
    </row>
    <row r="48" spans="3:13" x14ac:dyDescent="0.25">
      <c r="C48" s="11" t="s">
        <v>11</v>
      </c>
      <c r="D48" s="14" t="s">
        <v>148</v>
      </c>
      <c r="E48" s="14" t="s">
        <v>132</v>
      </c>
      <c r="F48" s="14">
        <v>2025</v>
      </c>
      <c r="G48" s="14" t="s">
        <v>13</v>
      </c>
      <c r="H48" s="14" t="s">
        <v>14</v>
      </c>
      <c r="I48" s="14" t="s">
        <v>31</v>
      </c>
      <c r="J48" s="13">
        <v>104.18757050000001</v>
      </c>
      <c r="K48" s="13">
        <v>1.9732494E-2</v>
      </c>
      <c r="L48" s="14">
        <v>68</v>
      </c>
      <c r="M48" s="23">
        <v>2885.5326471069998</v>
      </c>
    </row>
    <row r="49" spans="3:13" x14ac:dyDescent="0.25">
      <c r="C49" s="11" t="s">
        <v>117</v>
      </c>
      <c r="D49" s="14" t="s">
        <v>83</v>
      </c>
      <c r="E49" s="14" t="s">
        <v>12</v>
      </c>
      <c r="F49" s="14">
        <v>2025</v>
      </c>
      <c r="G49" s="14" t="s">
        <v>13</v>
      </c>
      <c r="H49" s="14" t="s">
        <v>14</v>
      </c>
      <c r="I49" s="14" t="s">
        <v>31</v>
      </c>
      <c r="J49" s="13">
        <v>440.52916800000003</v>
      </c>
      <c r="K49" s="13">
        <v>8.3433555000000006E-2</v>
      </c>
      <c r="L49" s="14">
        <v>67</v>
      </c>
      <c r="M49" s="23">
        <v>5545.7727478890001</v>
      </c>
    </row>
    <row r="50" spans="3:13" x14ac:dyDescent="0.25">
      <c r="C50" s="11" t="s">
        <v>149</v>
      </c>
      <c r="D50" s="14" t="s">
        <v>83</v>
      </c>
      <c r="E50" s="14" t="s">
        <v>12</v>
      </c>
      <c r="F50" s="14">
        <v>2026</v>
      </c>
      <c r="G50" s="14" t="s">
        <v>13</v>
      </c>
      <c r="H50" s="14" t="s">
        <v>14</v>
      </c>
      <c r="I50" s="14" t="s">
        <v>31</v>
      </c>
      <c r="J50" s="13">
        <v>171.593266120012</v>
      </c>
      <c r="K50" s="13">
        <v>3.2498724643941997E-2</v>
      </c>
      <c r="L50" s="14">
        <v>63</v>
      </c>
      <c r="M50" s="23">
        <v>2160.1685612663723</v>
      </c>
    </row>
    <row r="51" spans="3:13" x14ac:dyDescent="0.25">
      <c r="C51" s="11" t="s">
        <v>118</v>
      </c>
      <c r="D51" s="14" t="s">
        <v>83</v>
      </c>
      <c r="E51" s="14" t="s">
        <v>12</v>
      </c>
      <c r="F51" s="14">
        <v>2025</v>
      </c>
      <c r="G51" s="14" t="s">
        <v>13</v>
      </c>
      <c r="H51" s="14" t="s">
        <v>14</v>
      </c>
      <c r="I51" s="14" t="s">
        <v>31</v>
      </c>
      <c r="J51" s="13">
        <v>326.23061139999999</v>
      </c>
      <c r="K51" s="13">
        <v>6.1786101000000003E-2</v>
      </c>
      <c r="L51" s="14">
        <v>68</v>
      </c>
      <c r="M51" s="23">
        <v>4928.2571025050001</v>
      </c>
    </row>
    <row r="52" spans="3:13" x14ac:dyDescent="0.25">
      <c r="C52" s="11" t="s">
        <v>150</v>
      </c>
      <c r="D52" s="14" t="s">
        <v>83</v>
      </c>
      <c r="E52" s="14" t="s">
        <v>12</v>
      </c>
      <c r="F52" s="14">
        <v>2026</v>
      </c>
      <c r="G52" s="14" t="s">
        <v>13</v>
      </c>
      <c r="H52" s="14" t="s">
        <v>79</v>
      </c>
      <c r="I52" s="14" t="s">
        <v>31</v>
      </c>
      <c r="J52" s="13">
        <v>136.61739628787601</v>
      </c>
      <c r="K52" s="13">
        <v>2.5874506872704001E-2</v>
      </c>
      <c r="L52" s="14">
        <v>83</v>
      </c>
      <c r="M52" s="23">
        <v>1719.8612221573626</v>
      </c>
    </row>
    <row r="53" spans="3:13" x14ac:dyDescent="0.25">
      <c r="C53" s="11" t="s">
        <v>151</v>
      </c>
      <c r="D53" s="14" t="s">
        <v>83</v>
      </c>
      <c r="E53" s="14" t="s">
        <v>12</v>
      </c>
      <c r="F53" s="14">
        <v>2026</v>
      </c>
      <c r="G53" s="14" t="s">
        <v>13</v>
      </c>
      <c r="H53" s="14" t="s">
        <v>79</v>
      </c>
      <c r="I53" s="14" t="s">
        <v>31</v>
      </c>
      <c r="J53" s="13">
        <v>386.05926204756997</v>
      </c>
      <c r="K53" s="13">
        <v>7.3117284478706995E-2</v>
      </c>
      <c r="L53" s="14">
        <v>75</v>
      </c>
      <c r="M53" s="23">
        <v>5832.0685853319656</v>
      </c>
    </row>
    <row r="54" spans="3:13" x14ac:dyDescent="0.25">
      <c r="C54" s="11" t="s">
        <v>152</v>
      </c>
      <c r="D54" s="14" t="s">
        <v>78</v>
      </c>
      <c r="E54" s="14" t="s">
        <v>139</v>
      </c>
      <c r="F54" s="14">
        <v>2026</v>
      </c>
      <c r="G54" s="14" t="s">
        <v>13</v>
      </c>
      <c r="H54" s="14" t="s">
        <v>79</v>
      </c>
      <c r="I54" s="14" t="s">
        <v>31</v>
      </c>
      <c r="J54" s="13">
        <v>438.86031381689497</v>
      </c>
      <c r="K54" s="13">
        <v>8.3117483677441997E-2</v>
      </c>
      <c r="L54" s="14">
        <v>81</v>
      </c>
      <c r="M54" s="23">
        <v>7734.6692197373259</v>
      </c>
    </row>
    <row r="55" spans="3:13" x14ac:dyDescent="0.25">
      <c r="C55" s="11" t="s">
        <v>153</v>
      </c>
      <c r="D55" s="14" t="s">
        <v>83</v>
      </c>
      <c r="E55" s="14" t="s">
        <v>12</v>
      </c>
      <c r="F55" s="14">
        <v>2026</v>
      </c>
      <c r="G55" s="14" t="s">
        <v>13</v>
      </c>
      <c r="H55" s="14" t="s">
        <v>79</v>
      </c>
      <c r="I55" s="14" t="s">
        <v>31</v>
      </c>
      <c r="J55" s="13">
        <v>161.595070916602</v>
      </c>
      <c r="K55" s="13">
        <v>3.0605127067537999E-2</v>
      </c>
      <c r="L55" s="14">
        <v>81</v>
      </c>
      <c r="M55" s="23">
        <v>2034.3023927612292</v>
      </c>
    </row>
    <row r="56" spans="3:13" x14ac:dyDescent="0.25">
      <c r="C56" s="11" t="s">
        <v>154</v>
      </c>
      <c r="D56" s="14" t="s">
        <v>86</v>
      </c>
      <c r="E56" s="14" t="s">
        <v>19</v>
      </c>
      <c r="F56" s="14">
        <v>2024</v>
      </c>
      <c r="G56" s="14" t="s">
        <v>13</v>
      </c>
      <c r="H56" s="14" t="s">
        <v>20</v>
      </c>
      <c r="I56" s="14" t="s">
        <v>31</v>
      </c>
      <c r="J56" s="13">
        <v>308.35742809999999</v>
      </c>
      <c r="K56" s="13">
        <v>5.8401028000000001E-2</v>
      </c>
      <c r="L56" s="14">
        <v>52</v>
      </c>
      <c r="M56" s="23">
        <v>18633.011523500001</v>
      </c>
    </row>
    <row r="57" spans="3:13" x14ac:dyDescent="0.25">
      <c r="C57" s="11" t="s">
        <v>155</v>
      </c>
      <c r="D57" s="14" t="s">
        <v>83</v>
      </c>
      <c r="E57" s="14" t="s">
        <v>12</v>
      </c>
      <c r="F57" s="14">
        <v>2026</v>
      </c>
      <c r="G57" s="14" t="s">
        <v>13</v>
      </c>
      <c r="H57" s="14" t="s">
        <v>79</v>
      </c>
      <c r="I57" s="14" t="s">
        <v>31</v>
      </c>
      <c r="J57" s="13">
        <v>356.83667244777598</v>
      </c>
      <c r="K57" s="13">
        <v>6.7582703115109E-2</v>
      </c>
      <c r="L57" s="14">
        <v>79</v>
      </c>
      <c r="M57" s="23">
        <v>5390.6126651110699</v>
      </c>
    </row>
    <row r="58" spans="3:13" x14ac:dyDescent="0.25">
      <c r="C58" s="11" t="s">
        <v>156</v>
      </c>
      <c r="D58" s="14" t="s">
        <v>83</v>
      </c>
      <c r="E58" s="14" t="s">
        <v>12</v>
      </c>
      <c r="F58" s="14">
        <v>2026</v>
      </c>
      <c r="G58" s="14" t="s">
        <v>13</v>
      </c>
      <c r="H58" s="14" t="s">
        <v>14</v>
      </c>
      <c r="I58" s="14" t="s">
        <v>31</v>
      </c>
      <c r="J58" s="13">
        <v>250.62780077743699</v>
      </c>
      <c r="K58" s="13">
        <v>4.7467386510878E-2</v>
      </c>
      <c r="L58" s="14">
        <v>60</v>
      </c>
      <c r="M58" s="23">
        <v>3786.1506437444855</v>
      </c>
    </row>
    <row r="59" spans="3:13" x14ac:dyDescent="0.25">
      <c r="C59" s="11" t="s">
        <v>157</v>
      </c>
      <c r="D59" s="14" t="s">
        <v>83</v>
      </c>
      <c r="E59" s="14" t="s">
        <v>12</v>
      </c>
      <c r="F59" s="14">
        <v>2026</v>
      </c>
      <c r="G59" s="14" t="s">
        <v>13</v>
      </c>
      <c r="H59" s="14" t="s">
        <v>14</v>
      </c>
      <c r="I59" s="14" t="s">
        <v>31</v>
      </c>
      <c r="J59" s="13">
        <v>305.43566692660698</v>
      </c>
      <c r="K59" s="13">
        <v>5.7847664190645E-2</v>
      </c>
      <c r="L59" s="14">
        <v>62</v>
      </c>
      <c r="M59" s="23">
        <v>3845.0956736427361</v>
      </c>
    </row>
    <row r="60" spans="3:13" x14ac:dyDescent="0.25">
      <c r="C60" s="11" t="s">
        <v>116</v>
      </c>
      <c r="D60" s="14" t="s">
        <v>83</v>
      </c>
      <c r="E60" s="14" t="s">
        <v>12</v>
      </c>
      <c r="F60" s="14">
        <v>2025</v>
      </c>
      <c r="G60" s="14" t="s">
        <v>13</v>
      </c>
      <c r="H60" s="14" t="s">
        <v>14</v>
      </c>
      <c r="I60" s="14" t="s">
        <v>31</v>
      </c>
      <c r="J60" s="13">
        <v>734.60817069999996</v>
      </c>
      <c r="K60" s="13">
        <v>0.13913033499999999</v>
      </c>
      <c r="L60" s="14">
        <v>70</v>
      </c>
      <c r="M60" s="23">
        <v>9247.9006369310009</v>
      </c>
    </row>
    <row r="61" spans="3:13" x14ac:dyDescent="0.25">
      <c r="C61" s="11" t="s">
        <v>80</v>
      </c>
      <c r="D61" s="14" t="s">
        <v>27</v>
      </c>
      <c r="E61" s="14" t="s">
        <v>12</v>
      </c>
      <c r="F61" s="14">
        <v>2026</v>
      </c>
      <c r="G61" s="14" t="s">
        <v>13</v>
      </c>
      <c r="H61" s="14" t="s">
        <v>20</v>
      </c>
      <c r="I61" s="14" t="s">
        <v>15</v>
      </c>
      <c r="J61" s="13">
        <v>121.301455940797</v>
      </c>
      <c r="K61" s="13">
        <v>2.2973760594848E-2</v>
      </c>
      <c r="L61" s="14">
        <v>48</v>
      </c>
      <c r="M61" s="23">
        <v>3054.1011017983019</v>
      </c>
    </row>
    <row r="62" spans="3:13" x14ac:dyDescent="0.25">
      <c r="C62" s="11" t="s">
        <v>112</v>
      </c>
      <c r="D62" s="14" t="s">
        <v>83</v>
      </c>
      <c r="E62" s="14" t="s">
        <v>12</v>
      </c>
      <c r="F62" s="14">
        <v>2023</v>
      </c>
      <c r="G62" s="14" t="s">
        <v>13</v>
      </c>
      <c r="H62" s="14" t="s">
        <v>14</v>
      </c>
      <c r="I62" s="14" t="s">
        <v>31</v>
      </c>
      <c r="J62" s="13">
        <v>347.26758699999999</v>
      </c>
      <c r="K62" s="13">
        <v>6.5770376000000005E-2</v>
      </c>
      <c r="L62" s="14">
        <v>72</v>
      </c>
      <c r="M62" s="23">
        <v>4371.7130669520002</v>
      </c>
    </row>
    <row r="63" spans="3:13" x14ac:dyDescent="0.25">
      <c r="C63" s="11" t="s">
        <v>158</v>
      </c>
      <c r="D63" s="14" t="s">
        <v>83</v>
      </c>
      <c r="E63" s="14" t="s">
        <v>12</v>
      </c>
      <c r="F63" s="14">
        <v>2026</v>
      </c>
      <c r="G63" s="14" t="s">
        <v>13</v>
      </c>
      <c r="H63" s="14" t="s">
        <v>79</v>
      </c>
      <c r="I63" s="14" t="s">
        <v>31</v>
      </c>
      <c r="J63" s="13">
        <v>223.775639952718</v>
      </c>
      <c r="K63" s="13">
        <v>4.2381749991044999E-2</v>
      </c>
      <c r="L63" s="14">
        <v>78</v>
      </c>
      <c r="M63" s="23">
        <v>3943.9213343666897</v>
      </c>
    </row>
    <row r="64" spans="3:13" x14ac:dyDescent="0.25">
      <c r="C64" s="11" t="s">
        <v>159</v>
      </c>
      <c r="D64" s="14" t="s">
        <v>83</v>
      </c>
      <c r="E64" s="14" t="s">
        <v>12</v>
      </c>
      <c r="F64" s="14">
        <v>2023</v>
      </c>
      <c r="G64" s="14" t="s">
        <v>13</v>
      </c>
      <c r="H64" s="14" t="s">
        <v>14</v>
      </c>
      <c r="I64" s="14" t="s">
        <v>31</v>
      </c>
      <c r="J64" s="13">
        <v>437.9798917</v>
      </c>
      <c r="K64" s="13">
        <v>8.2950736999999997E-2</v>
      </c>
      <c r="L64" s="14">
        <v>66</v>
      </c>
      <c r="M64" s="23">
        <v>5513.6801920530006</v>
      </c>
    </row>
    <row r="65" spans="3:13" x14ac:dyDescent="0.25">
      <c r="C65" s="11" t="s">
        <v>160</v>
      </c>
      <c r="D65" s="14" t="s">
        <v>16</v>
      </c>
      <c r="E65" s="14" t="s">
        <v>12</v>
      </c>
      <c r="F65" s="14">
        <v>2026</v>
      </c>
      <c r="G65" s="14" t="s">
        <v>13</v>
      </c>
      <c r="H65" s="14" t="s">
        <v>14</v>
      </c>
      <c r="I65" s="14" t="s">
        <v>31</v>
      </c>
      <c r="J65" s="13">
        <v>148.226359545956</v>
      </c>
      <c r="K65" s="13">
        <v>2.8073174156430999E-2</v>
      </c>
      <c r="L65" s="14">
        <v>63</v>
      </c>
      <c r="M65" s="23">
        <v>1866.0051707285324</v>
      </c>
    </row>
    <row r="66" spans="3:13" x14ac:dyDescent="0.25">
      <c r="C66" s="11" t="s">
        <v>161</v>
      </c>
      <c r="D66" s="14" t="s">
        <v>11</v>
      </c>
      <c r="E66" s="14" t="s">
        <v>12</v>
      </c>
      <c r="F66" s="14">
        <v>2026</v>
      </c>
      <c r="G66" s="14" t="s">
        <v>13</v>
      </c>
      <c r="H66" s="14" t="s">
        <v>14</v>
      </c>
      <c r="I66" s="14" t="s">
        <v>31</v>
      </c>
      <c r="J66" s="13">
        <v>327.95227616021702</v>
      </c>
      <c r="K66" s="13">
        <v>6.2112173515192999E-2</v>
      </c>
      <c r="L66" s="14">
        <v>62</v>
      </c>
      <c r="M66" s="23">
        <v>6605.6876247026739</v>
      </c>
    </row>
    <row r="67" spans="3:13" x14ac:dyDescent="0.25">
      <c r="C67" s="118" t="s">
        <v>162</v>
      </c>
      <c r="D67" s="14" t="s">
        <v>163</v>
      </c>
      <c r="E67" s="14" t="s">
        <v>164</v>
      </c>
      <c r="F67" s="14">
        <v>2026</v>
      </c>
      <c r="G67" s="14" t="s">
        <v>13</v>
      </c>
      <c r="H67" s="14" t="s">
        <v>14</v>
      </c>
      <c r="I67" s="14" t="s">
        <v>31</v>
      </c>
      <c r="J67" s="13">
        <v>143.23520041515599</v>
      </c>
      <c r="K67" s="13">
        <v>2.7127878866506999E-2</v>
      </c>
      <c r="L67" s="14">
        <v>63</v>
      </c>
      <c r="M67" s="23">
        <v>3606.3440460082807</v>
      </c>
    </row>
    <row r="68" spans="3:13" x14ac:dyDescent="0.25">
      <c r="C68" s="118"/>
      <c r="D68" s="14" t="s">
        <v>11</v>
      </c>
      <c r="E68" s="14" t="s">
        <v>163</v>
      </c>
      <c r="F68" s="14">
        <v>2026</v>
      </c>
      <c r="G68" s="14" t="s">
        <v>13</v>
      </c>
      <c r="H68" s="14" t="s">
        <v>14</v>
      </c>
      <c r="I68" s="14" t="s">
        <v>31</v>
      </c>
      <c r="J68" s="13">
        <v>185.82989364205201</v>
      </c>
      <c r="K68" s="13">
        <v>3.5195055614025E-2</v>
      </c>
      <c r="L68" s="14">
        <v>63</v>
      </c>
      <c r="M68" s="23">
        <v>4678.783766587665</v>
      </c>
    </row>
    <row r="69" spans="3:13" x14ac:dyDescent="0.25">
      <c r="C69" s="118"/>
      <c r="D69" s="14" t="s">
        <v>164</v>
      </c>
      <c r="E69" s="14" t="s">
        <v>165</v>
      </c>
      <c r="F69" s="14">
        <v>2026</v>
      </c>
      <c r="G69" s="14" t="s">
        <v>13</v>
      </c>
      <c r="H69" s="14" t="s">
        <v>79</v>
      </c>
      <c r="I69" s="14" t="s">
        <v>31</v>
      </c>
      <c r="J69" s="13">
        <v>105.48787516098901</v>
      </c>
      <c r="K69" s="13">
        <v>1.9978764235036001E-2</v>
      </c>
      <c r="L69" s="14">
        <v>75</v>
      </c>
      <c r="M69" s="23">
        <v>2655.9502790533643</v>
      </c>
    </row>
    <row r="70" spans="3:13" x14ac:dyDescent="0.25">
      <c r="C70" s="11" t="s">
        <v>166</v>
      </c>
      <c r="D70" s="14" t="s">
        <v>11</v>
      </c>
      <c r="E70" s="14" t="s">
        <v>17</v>
      </c>
      <c r="F70" s="14">
        <v>2026</v>
      </c>
      <c r="G70" s="14" t="s">
        <v>13</v>
      </c>
      <c r="H70" s="14" t="s">
        <v>14</v>
      </c>
      <c r="I70" s="14" t="s">
        <v>31</v>
      </c>
      <c r="J70" s="13">
        <v>258.20340330799098</v>
      </c>
      <c r="K70" s="13">
        <v>4.8902159717422997E-2</v>
      </c>
      <c r="L70" s="14">
        <v>63</v>
      </c>
      <c r="M70" s="23">
        <v>3900.5927459727218</v>
      </c>
    </row>
    <row r="71" spans="3:13" x14ac:dyDescent="0.25">
      <c r="C71" s="11" t="s">
        <v>167</v>
      </c>
      <c r="D71" s="14" t="s">
        <v>11</v>
      </c>
      <c r="E71" s="14" t="s">
        <v>168</v>
      </c>
      <c r="F71" s="14">
        <v>2026</v>
      </c>
      <c r="G71" s="14" t="s">
        <v>13</v>
      </c>
      <c r="H71" s="14" t="s">
        <v>14</v>
      </c>
      <c r="I71" s="14" t="s">
        <v>31</v>
      </c>
      <c r="J71" s="13">
        <v>283.86815346562298</v>
      </c>
      <c r="K71" s="13">
        <v>5.3762907853338003E-2</v>
      </c>
      <c r="L71" s="14">
        <v>60</v>
      </c>
      <c r="M71" s="23">
        <v>3573.5846430727788</v>
      </c>
    </row>
    <row r="72" spans="3:13" x14ac:dyDescent="0.25">
      <c r="C72" s="11" t="s">
        <v>169</v>
      </c>
      <c r="D72" s="14" t="s">
        <v>11</v>
      </c>
      <c r="E72" s="14" t="s">
        <v>17</v>
      </c>
      <c r="F72" s="14">
        <v>2026</v>
      </c>
      <c r="G72" s="14" t="s">
        <v>13</v>
      </c>
      <c r="H72" s="14" t="s">
        <v>14</v>
      </c>
      <c r="I72" s="14" t="s">
        <v>31</v>
      </c>
      <c r="J72" s="13">
        <v>437.77866778574003</v>
      </c>
      <c r="K72" s="13">
        <v>8.2912626474571996E-2</v>
      </c>
      <c r="L72" s="14">
        <v>62</v>
      </c>
      <c r="M72" s="23">
        <v>6613.3764080165829</v>
      </c>
    </row>
    <row r="73" spans="3:13" x14ac:dyDescent="0.25">
      <c r="C73" s="11" t="s">
        <v>170</v>
      </c>
      <c r="D73" s="14" t="s">
        <v>16</v>
      </c>
      <c r="E73" s="14" t="s">
        <v>12</v>
      </c>
      <c r="F73" s="14">
        <v>2026</v>
      </c>
      <c r="G73" s="14" t="s">
        <v>13</v>
      </c>
      <c r="H73" s="14" t="s">
        <v>14</v>
      </c>
      <c r="I73" s="14" t="s">
        <v>31</v>
      </c>
      <c r="J73" s="13">
        <v>313.20002092127902</v>
      </c>
      <c r="K73" s="13">
        <v>5.9318185780544999E-2</v>
      </c>
      <c r="L73" s="14">
        <v>63</v>
      </c>
      <c r="M73" s="23">
        <v>4731.4083160507926</v>
      </c>
    </row>
    <row r="74" spans="3:13" x14ac:dyDescent="0.25">
      <c r="C74" s="11" t="s">
        <v>171</v>
      </c>
      <c r="D74" s="14" t="s">
        <v>11</v>
      </c>
      <c r="E74" s="14" t="s">
        <v>12</v>
      </c>
      <c r="F74" s="14">
        <v>2026</v>
      </c>
      <c r="G74" s="14" t="s">
        <v>13</v>
      </c>
      <c r="H74" s="14" t="s">
        <v>14</v>
      </c>
      <c r="I74" s="14" t="s">
        <v>31</v>
      </c>
      <c r="J74" s="13">
        <v>261.30900173231498</v>
      </c>
      <c r="K74" s="13">
        <v>4.9490341237180997E-2</v>
      </c>
      <c r="L74" s="14">
        <v>63</v>
      </c>
      <c r="M74" s="23">
        <v>3947.5079861695131</v>
      </c>
    </row>
    <row r="75" spans="3:13" x14ac:dyDescent="0.25">
      <c r="C75" s="11" t="s">
        <v>172</v>
      </c>
      <c r="D75" s="14" t="s">
        <v>11</v>
      </c>
      <c r="E75" s="14" t="s">
        <v>12</v>
      </c>
      <c r="F75" s="14">
        <v>2026</v>
      </c>
      <c r="G75" s="14" t="s">
        <v>13</v>
      </c>
      <c r="H75" s="14" t="s">
        <v>14</v>
      </c>
      <c r="I75" s="14" t="s">
        <v>31</v>
      </c>
      <c r="J75" s="13">
        <v>217.85368262352301</v>
      </c>
      <c r="K75" s="13">
        <v>4.1260167163545997E-2</v>
      </c>
      <c r="L75" s="14">
        <v>66</v>
      </c>
      <c r="M75" s="23">
        <v>2742.5358045827957</v>
      </c>
    </row>
    <row r="76" spans="3:13" x14ac:dyDescent="0.25">
      <c r="C76" s="11" t="s">
        <v>173</v>
      </c>
      <c r="D76" s="14" t="s">
        <v>11</v>
      </c>
      <c r="E76" s="14" t="s">
        <v>164</v>
      </c>
      <c r="F76" s="14">
        <v>2026</v>
      </c>
      <c r="G76" s="14" t="s">
        <v>13</v>
      </c>
      <c r="H76" s="14" t="s">
        <v>14</v>
      </c>
      <c r="I76" s="14" t="s">
        <v>31</v>
      </c>
      <c r="J76" s="13">
        <v>269.74392316168701</v>
      </c>
      <c r="K76" s="13">
        <v>5.1087864235168E-2</v>
      </c>
      <c r="L76" s="14">
        <v>60</v>
      </c>
      <c r="M76" s="23">
        <v>3395.7762771354573</v>
      </c>
    </row>
    <row r="77" spans="3:13" x14ac:dyDescent="0.25">
      <c r="C77" s="11" t="s">
        <v>174</v>
      </c>
      <c r="D77" s="14" t="s">
        <v>11</v>
      </c>
      <c r="E77" s="14" t="s">
        <v>17</v>
      </c>
      <c r="F77" s="14">
        <v>2026</v>
      </c>
      <c r="G77" s="14" t="s">
        <v>13</v>
      </c>
      <c r="H77" s="14" t="s">
        <v>14</v>
      </c>
      <c r="I77" s="14" t="s">
        <v>31</v>
      </c>
      <c r="J77" s="13">
        <v>466.24437428442502</v>
      </c>
      <c r="K77" s="13">
        <v>8.8303858765990006E-2</v>
      </c>
      <c r="L77" s="14">
        <v>63</v>
      </c>
      <c r="M77" s="23">
        <v>7043.3983475233836</v>
      </c>
    </row>
    <row r="78" spans="3:13" x14ac:dyDescent="0.25">
      <c r="C78" s="11" t="s">
        <v>175</v>
      </c>
      <c r="D78" s="14" t="s">
        <v>11</v>
      </c>
      <c r="E78" s="14" t="s">
        <v>164</v>
      </c>
      <c r="F78" s="14">
        <v>2026</v>
      </c>
      <c r="G78" s="14" t="s">
        <v>13</v>
      </c>
      <c r="H78" s="14" t="s">
        <v>14</v>
      </c>
      <c r="I78" s="14" t="s">
        <v>31</v>
      </c>
      <c r="J78" s="13">
        <v>373.03429456389898</v>
      </c>
      <c r="K78" s="13">
        <v>7.0650434576496002E-2</v>
      </c>
      <c r="L78" s="14">
        <v>60</v>
      </c>
      <c r="M78" s="23">
        <v>5635.3047432119683</v>
      </c>
    </row>
    <row r="79" spans="3:13" x14ac:dyDescent="0.25">
      <c r="C79" s="11" t="s">
        <v>175</v>
      </c>
      <c r="D79" s="14" t="s">
        <v>164</v>
      </c>
      <c r="E79" s="14" t="s">
        <v>176</v>
      </c>
      <c r="F79" s="14">
        <v>2026</v>
      </c>
      <c r="G79" s="14" t="s">
        <v>13</v>
      </c>
      <c r="H79" s="14" t="s">
        <v>14</v>
      </c>
      <c r="I79" s="14" t="s">
        <v>31</v>
      </c>
      <c r="J79" s="13">
        <v>96.505772574047597</v>
      </c>
      <c r="K79" s="13">
        <v>1.8277608442053998E-2</v>
      </c>
      <c r="L79" s="14">
        <v>63</v>
      </c>
      <c r="M79" s="23">
        <v>1457.8805376852738</v>
      </c>
    </row>
    <row r="80" spans="3:13" x14ac:dyDescent="0.25">
      <c r="C80" s="11" t="s">
        <v>175</v>
      </c>
      <c r="D80" s="14" t="s">
        <v>176</v>
      </c>
      <c r="E80" s="14" t="s">
        <v>176</v>
      </c>
      <c r="F80" s="14">
        <v>2026</v>
      </c>
      <c r="G80" s="14" t="s">
        <v>13</v>
      </c>
      <c r="H80" s="14" t="s">
        <v>79</v>
      </c>
      <c r="I80" s="14" t="s">
        <v>31</v>
      </c>
      <c r="J80" s="13">
        <v>80.289176891958107</v>
      </c>
      <c r="K80" s="13">
        <v>1.5206283502265E-2</v>
      </c>
      <c r="L80" s="14">
        <v>80</v>
      </c>
      <c r="M80" s="23">
        <v>1212.9018322478457</v>
      </c>
    </row>
    <row r="81" spans="3:13" x14ac:dyDescent="0.25">
      <c r="C81" s="11" t="s">
        <v>177</v>
      </c>
      <c r="D81" s="14" t="s">
        <v>176</v>
      </c>
      <c r="E81" s="14" t="s">
        <v>11</v>
      </c>
      <c r="F81" s="14">
        <v>2026</v>
      </c>
      <c r="G81" s="14" t="s">
        <v>13</v>
      </c>
      <c r="H81" s="14" t="s">
        <v>14</v>
      </c>
      <c r="I81" s="14" t="s">
        <v>31</v>
      </c>
      <c r="J81" s="13">
        <v>482.91151587918</v>
      </c>
      <c r="K81" s="13">
        <v>9.1460514371056997E-2</v>
      </c>
      <c r="L81" s="14">
        <v>60</v>
      </c>
      <c r="M81" s="23">
        <v>7295.1832998814798</v>
      </c>
    </row>
    <row r="82" spans="3:13" x14ac:dyDescent="0.25">
      <c r="C82" s="11" t="s">
        <v>178</v>
      </c>
      <c r="D82" s="14" t="s">
        <v>11</v>
      </c>
      <c r="E82" s="14" t="s">
        <v>176</v>
      </c>
      <c r="F82" s="14">
        <v>2026</v>
      </c>
      <c r="G82" s="14" t="s">
        <v>13</v>
      </c>
      <c r="H82" s="14" t="s">
        <v>14</v>
      </c>
      <c r="I82" s="14" t="s">
        <v>31</v>
      </c>
      <c r="J82" s="13">
        <v>500.574249691153</v>
      </c>
      <c r="K82" s="13">
        <v>9.4805729108173004E-2</v>
      </c>
      <c r="L82" s="14">
        <v>62</v>
      </c>
      <c r="M82" s="23">
        <v>6301.673610000852</v>
      </c>
    </row>
    <row r="83" spans="3:13" x14ac:dyDescent="0.25">
      <c r="C83" s="131" t="s">
        <v>154</v>
      </c>
      <c r="D83" s="14" t="s">
        <v>179</v>
      </c>
      <c r="E83" s="14" t="s">
        <v>86</v>
      </c>
      <c r="F83" s="14">
        <v>2024</v>
      </c>
      <c r="G83" s="14" t="s">
        <v>13</v>
      </c>
      <c r="H83" s="14" t="s">
        <v>14</v>
      </c>
      <c r="I83" s="14" t="s">
        <v>31</v>
      </c>
      <c r="J83" s="13">
        <v>280.29980419999998</v>
      </c>
      <c r="K83" s="13">
        <v>5.3087084E-2</v>
      </c>
      <c r="L83" s="14">
        <v>66</v>
      </c>
      <c r="M83" s="15">
        <v>16937.582834370001</v>
      </c>
    </row>
    <row r="84" spans="3:13" x14ac:dyDescent="0.25">
      <c r="C84" s="132"/>
      <c r="D84" s="14" t="s">
        <v>19</v>
      </c>
      <c r="E84" s="14" t="s">
        <v>180</v>
      </c>
      <c r="F84" s="14">
        <v>2024</v>
      </c>
      <c r="G84" s="14" t="s">
        <v>13</v>
      </c>
      <c r="H84" s="14" t="s">
        <v>14</v>
      </c>
      <c r="I84" s="14" t="s">
        <v>31</v>
      </c>
      <c r="J84" s="13">
        <v>251.16955569999999</v>
      </c>
      <c r="K84" s="13">
        <v>4.7569991999999998E-2</v>
      </c>
      <c r="L84" s="14">
        <v>63</v>
      </c>
      <c r="M84" s="15">
        <v>15177.339022120002</v>
      </c>
    </row>
    <row r="85" spans="3:13" x14ac:dyDescent="0.25">
      <c r="C85" s="132"/>
      <c r="D85" s="14" t="s">
        <v>29</v>
      </c>
      <c r="E85" s="14" t="s">
        <v>30</v>
      </c>
      <c r="F85" s="14">
        <v>2024</v>
      </c>
      <c r="G85" s="14" t="s">
        <v>13</v>
      </c>
      <c r="H85" s="14" t="s">
        <v>14</v>
      </c>
      <c r="I85" s="14" t="s">
        <v>31</v>
      </c>
      <c r="J85" s="13">
        <v>180.51235130000001</v>
      </c>
      <c r="K85" s="13">
        <v>3.4187944999999997E-2</v>
      </c>
      <c r="L85" s="14">
        <v>67</v>
      </c>
      <c r="M85" s="15">
        <v>8180.8197597829994</v>
      </c>
    </row>
    <row r="86" spans="3:13" x14ac:dyDescent="0.25">
      <c r="C86" s="132"/>
      <c r="D86" s="14" t="s">
        <v>46</v>
      </c>
      <c r="E86" s="14" t="s">
        <v>90</v>
      </c>
      <c r="F86" s="14">
        <v>2024</v>
      </c>
      <c r="G86" s="14" t="s">
        <v>13</v>
      </c>
      <c r="H86" s="14" t="s">
        <v>20</v>
      </c>
      <c r="I86" s="14" t="s">
        <v>31</v>
      </c>
      <c r="J86" s="13">
        <v>610.72700510000004</v>
      </c>
      <c r="K86" s="13">
        <v>0.115667993</v>
      </c>
      <c r="L86" s="14">
        <v>60</v>
      </c>
      <c r="M86" s="15">
        <v>36904.197163019999</v>
      </c>
    </row>
    <row r="87" spans="3:13" x14ac:dyDescent="0.25">
      <c r="C87" s="132"/>
      <c r="D87" s="14" t="s">
        <v>43</v>
      </c>
      <c r="E87" s="14" t="s">
        <v>181</v>
      </c>
      <c r="F87" s="14">
        <v>2024</v>
      </c>
      <c r="G87" s="14" t="s">
        <v>13</v>
      </c>
      <c r="H87" s="14" t="s">
        <v>20</v>
      </c>
      <c r="I87" s="14" t="s">
        <v>31</v>
      </c>
      <c r="J87" s="13">
        <v>359.92301229999998</v>
      </c>
      <c r="K87" s="13">
        <v>6.8167237000000006E-2</v>
      </c>
      <c r="L87" s="14">
        <v>47</v>
      </c>
      <c r="M87" s="15">
        <v>21748.947890669999</v>
      </c>
    </row>
    <row r="88" spans="3:13" x14ac:dyDescent="0.25">
      <c r="C88" s="132"/>
      <c r="D88" s="14" t="s">
        <v>90</v>
      </c>
      <c r="E88" s="14" t="s">
        <v>182</v>
      </c>
      <c r="F88" s="14">
        <v>2024</v>
      </c>
      <c r="G88" s="14" t="s">
        <v>13</v>
      </c>
      <c r="H88" s="14" t="s">
        <v>14</v>
      </c>
      <c r="I88" s="14" t="s">
        <v>31</v>
      </c>
      <c r="J88" s="13">
        <v>311.91499110000001</v>
      </c>
      <c r="K88" s="13">
        <v>5.9074808999999999E-2</v>
      </c>
      <c r="L88" s="14">
        <v>65</v>
      </c>
      <c r="M88" s="15">
        <v>18847.983193270004</v>
      </c>
    </row>
    <row r="89" spans="3:13" x14ac:dyDescent="0.25">
      <c r="C89" s="132"/>
      <c r="D89" s="14" t="s">
        <v>183</v>
      </c>
      <c r="E89" s="14" t="s">
        <v>29</v>
      </c>
      <c r="F89" s="14">
        <v>2024</v>
      </c>
      <c r="G89" s="14" t="s">
        <v>13</v>
      </c>
      <c r="H89" s="14" t="s">
        <v>14</v>
      </c>
      <c r="I89" s="14" t="s">
        <v>31</v>
      </c>
      <c r="J89" s="13">
        <v>67.911225329999994</v>
      </c>
      <c r="K89" s="13">
        <v>1.2861974E-2</v>
      </c>
      <c r="L89" s="14">
        <v>80</v>
      </c>
      <c r="M89" s="15">
        <v>3077.7367317290004</v>
      </c>
    </row>
    <row r="90" spans="3:13" x14ac:dyDescent="0.25">
      <c r="C90" s="132"/>
      <c r="D90" s="14" t="s">
        <v>182</v>
      </c>
      <c r="E90" s="14" t="s">
        <v>179</v>
      </c>
      <c r="F90" s="14">
        <v>2024</v>
      </c>
      <c r="G90" s="14" t="s">
        <v>13</v>
      </c>
      <c r="H90" s="14" t="s">
        <v>14</v>
      </c>
      <c r="I90" s="14" t="s">
        <v>31</v>
      </c>
      <c r="J90" s="13">
        <v>240.81435049999999</v>
      </c>
      <c r="K90" s="13">
        <v>4.5608779000000002E-2</v>
      </c>
      <c r="L90" s="14">
        <v>64</v>
      </c>
      <c r="M90" s="15">
        <v>14551.608489990002</v>
      </c>
    </row>
    <row r="91" spans="3:13" x14ac:dyDescent="0.25">
      <c r="C91" s="132"/>
      <c r="D91" s="14" t="s">
        <v>30</v>
      </c>
      <c r="E91" s="14" t="s">
        <v>184</v>
      </c>
      <c r="F91" s="14">
        <v>2024</v>
      </c>
      <c r="G91" s="14" t="s">
        <v>13</v>
      </c>
      <c r="H91" s="14" t="s">
        <v>14</v>
      </c>
      <c r="I91" s="14" t="s">
        <v>31</v>
      </c>
      <c r="J91" s="13">
        <v>171.35086000000001</v>
      </c>
      <c r="K91" s="13">
        <v>3.2452814000000003E-2</v>
      </c>
      <c r="L91" s="14">
        <v>63</v>
      </c>
      <c r="M91" s="15">
        <v>7765.6209740670001</v>
      </c>
    </row>
    <row r="92" spans="3:13" x14ac:dyDescent="0.25">
      <c r="C92" s="132"/>
      <c r="D92" s="14" t="s">
        <v>184</v>
      </c>
      <c r="E92" s="14" t="s">
        <v>43</v>
      </c>
      <c r="F92" s="14">
        <v>2024</v>
      </c>
      <c r="G92" s="14" t="s">
        <v>13</v>
      </c>
      <c r="H92" s="14" t="s">
        <v>20</v>
      </c>
      <c r="I92" s="14" t="s">
        <v>31</v>
      </c>
      <c r="J92" s="13">
        <v>503.66791389999997</v>
      </c>
      <c r="K92" s="13">
        <v>9.5391649999999995E-2</v>
      </c>
      <c r="L92" s="14">
        <v>58</v>
      </c>
      <c r="M92" s="15">
        <v>30434.973142420004</v>
      </c>
    </row>
    <row r="93" spans="3:13" x14ac:dyDescent="0.25">
      <c r="C93" s="133"/>
      <c r="D93" s="14" t="s">
        <v>181</v>
      </c>
      <c r="E93" s="14" t="s">
        <v>46</v>
      </c>
      <c r="F93" s="14">
        <v>2024</v>
      </c>
      <c r="G93" s="14" t="s">
        <v>13</v>
      </c>
      <c r="H93" s="14" t="s">
        <v>14</v>
      </c>
      <c r="I93" s="14" t="s">
        <v>31</v>
      </c>
      <c r="J93" s="13">
        <v>395.9864561</v>
      </c>
      <c r="K93" s="13">
        <v>7.4997435000000001E-2</v>
      </c>
      <c r="L93" s="14">
        <v>63</v>
      </c>
      <c r="M93" s="15">
        <v>23928.141588779999</v>
      </c>
    </row>
    <row r="94" spans="3:13" x14ac:dyDescent="0.25">
      <c r="C94" s="131" t="s">
        <v>154</v>
      </c>
      <c r="D94" s="14" t="s">
        <v>185</v>
      </c>
      <c r="E94" s="14" t="s">
        <v>91</v>
      </c>
      <c r="F94" s="14">
        <v>2024</v>
      </c>
      <c r="G94" s="14" t="s">
        <v>13</v>
      </c>
      <c r="H94" s="14" t="s">
        <v>14</v>
      </c>
      <c r="I94" s="14" t="s">
        <v>31</v>
      </c>
      <c r="J94" s="13">
        <v>228.30714080000001</v>
      </c>
      <c r="K94" s="13">
        <v>4.3239989E-2</v>
      </c>
      <c r="L94" s="14">
        <v>63</v>
      </c>
      <c r="M94" s="15">
        <v>10346.879618790001</v>
      </c>
    </row>
    <row r="95" spans="3:13" x14ac:dyDescent="0.25">
      <c r="C95" s="132"/>
      <c r="D95" s="14" t="s">
        <v>91</v>
      </c>
      <c r="E95" s="14" t="s">
        <v>92</v>
      </c>
      <c r="F95" s="14">
        <v>2024</v>
      </c>
      <c r="G95" s="14" t="s">
        <v>13</v>
      </c>
      <c r="H95" s="14" t="s">
        <v>14</v>
      </c>
      <c r="I95" s="14" t="s">
        <v>31</v>
      </c>
      <c r="J95" s="13">
        <v>352.18808050000001</v>
      </c>
      <c r="K95" s="13">
        <v>6.6702287999999998E-2</v>
      </c>
      <c r="L95" s="14">
        <v>69</v>
      </c>
      <c r="M95" s="15">
        <v>15961.16380826</v>
      </c>
    </row>
    <row r="96" spans="3:13" x14ac:dyDescent="0.25">
      <c r="C96" s="132"/>
      <c r="D96" s="14" t="s">
        <v>92</v>
      </c>
      <c r="E96" s="14" t="s">
        <v>183</v>
      </c>
      <c r="F96" s="14">
        <v>2024</v>
      </c>
      <c r="G96" s="14" t="s">
        <v>13</v>
      </c>
      <c r="H96" s="14" t="s">
        <v>14</v>
      </c>
      <c r="I96" s="14" t="s">
        <v>31</v>
      </c>
      <c r="J96" s="13">
        <v>278.08832710000001</v>
      </c>
      <c r="K96" s="13">
        <v>5.2668244000000003E-2</v>
      </c>
      <c r="L96" s="14">
        <v>63</v>
      </c>
      <c r="M96" s="15">
        <v>12602.96297964</v>
      </c>
    </row>
    <row r="97" spans="3:13" x14ac:dyDescent="0.25">
      <c r="C97" s="132"/>
      <c r="D97" s="14" t="s">
        <v>93</v>
      </c>
      <c r="E97" s="14" t="s">
        <v>185</v>
      </c>
      <c r="F97" s="14">
        <v>2024</v>
      </c>
      <c r="G97" s="14" t="s">
        <v>13</v>
      </c>
      <c r="H97" s="14" t="s">
        <v>14</v>
      </c>
      <c r="I97" s="14" t="s">
        <v>31</v>
      </c>
      <c r="J97" s="13">
        <v>105.5313613</v>
      </c>
      <c r="K97" s="13">
        <v>1.9987000000000001E-2</v>
      </c>
      <c r="L97" s="14">
        <v>65</v>
      </c>
      <c r="M97" s="15">
        <v>4782.6812952490009</v>
      </c>
    </row>
    <row r="98" spans="3:13" x14ac:dyDescent="0.25">
      <c r="C98" s="133"/>
      <c r="D98" s="14" t="s">
        <v>101</v>
      </c>
      <c r="E98" s="14" t="s">
        <v>93</v>
      </c>
      <c r="F98" s="14">
        <v>2024</v>
      </c>
      <c r="G98" s="14" t="s">
        <v>13</v>
      </c>
      <c r="H98" s="14" t="s">
        <v>14</v>
      </c>
      <c r="I98" s="14" t="s">
        <v>31</v>
      </c>
      <c r="J98" s="13">
        <v>228.2018309</v>
      </c>
      <c r="K98" s="13">
        <v>4.3220043999999999E-2</v>
      </c>
      <c r="L98" s="14">
        <v>70</v>
      </c>
      <c r="M98" s="15">
        <v>10342.106978653999</v>
      </c>
    </row>
    <row r="99" spans="3:13" x14ac:dyDescent="0.25">
      <c r="C99" s="10" t="s">
        <v>186</v>
      </c>
      <c r="D99" s="14" t="s">
        <v>187</v>
      </c>
      <c r="E99" s="14" t="s">
        <v>50</v>
      </c>
      <c r="F99" s="14">
        <v>2024</v>
      </c>
      <c r="G99" s="14" t="s">
        <v>13</v>
      </c>
      <c r="H99" s="14" t="s">
        <v>14</v>
      </c>
      <c r="I99" s="14" t="s">
        <v>31</v>
      </c>
      <c r="J99" s="13">
        <v>379.4034254</v>
      </c>
      <c r="K99" s="13">
        <v>7.1856709000000005E-2</v>
      </c>
      <c r="L99" s="14">
        <v>63</v>
      </c>
      <c r="M99" s="15">
        <v>48041.94919549382</v>
      </c>
    </row>
    <row r="100" spans="3:13" x14ac:dyDescent="0.25">
      <c r="C100" s="10" t="s">
        <v>188</v>
      </c>
      <c r="D100" s="14" t="s">
        <v>189</v>
      </c>
      <c r="E100" s="14" t="s">
        <v>190</v>
      </c>
      <c r="F100" s="14">
        <v>2024</v>
      </c>
      <c r="G100" s="14" t="s">
        <v>13</v>
      </c>
      <c r="H100" s="14" t="s">
        <v>14</v>
      </c>
      <c r="I100" s="14" t="s">
        <v>31</v>
      </c>
      <c r="J100" s="13">
        <v>218.5049515</v>
      </c>
      <c r="K100" s="13">
        <v>4.1383514000000003E-2</v>
      </c>
      <c r="L100" s="14">
        <v>58</v>
      </c>
      <c r="M100" s="15">
        <v>3851.028378296</v>
      </c>
    </row>
    <row r="101" spans="3:13" x14ac:dyDescent="0.25">
      <c r="C101" s="10" t="s">
        <v>191</v>
      </c>
      <c r="D101" s="14" t="s">
        <v>192</v>
      </c>
      <c r="E101" s="14" t="s">
        <v>193</v>
      </c>
      <c r="F101" s="14">
        <v>2023</v>
      </c>
      <c r="G101" s="14" t="s">
        <v>13</v>
      </c>
      <c r="H101" s="14" t="s">
        <v>14</v>
      </c>
      <c r="I101" s="14" t="s">
        <v>31</v>
      </c>
      <c r="J101" s="13">
        <v>450.87490630000002</v>
      </c>
      <c r="K101" s="13">
        <v>8.5392974999999996E-2</v>
      </c>
      <c r="L101" s="14">
        <v>71</v>
      </c>
      <c r="M101" s="15">
        <v>17028.042290820002</v>
      </c>
    </row>
    <row r="102" spans="3:13" x14ac:dyDescent="0.25">
      <c r="C102" s="131" t="s">
        <v>194</v>
      </c>
      <c r="D102" s="14" t="s">
        <v>195</v>
      </c>
      <c r="E102" s="14" t="s">
        <v>196</v>
      </c>
      <c r="F102" s="14">
        <v>2024</v>
      </c>
      <c r="G102" s="14" t="s">
        <v>13</v>
      </c>
      <c r="H102" s="14" t="s">
        <v>14</v>
      </c>
      <c r="I102" s="14" t="s">
        <v>31</v>
      </c>
      <c r="J102" s="13">
        <v>403.84770909999997</v>
      </c>
      <c r="K102" s="13">
        <v>7.6486309000000002E-2</v>
      </c>
      <c r="L102" s="14">
        <v>53</v>
      </c>
      <c r="M102" s="15">
        <v>79328.639325949378</v>
      </c>
    </row>
    <row r="103" spans="3:13" x14ac:dyDescent="0.25">
      <c r="C103" s="133"/>
      <c r="D103" s="14" t="s">
        <v>197</v>
      </c>
      <c r="E103" s="14" t="s">
        <v>195</v>
      </c>
      <c r="F103" s="14">
        <v>2024</v>
      </c>
      <c r="G103" s="14" t="s">
        <v>13</v>
      </c>
      <c r="H103" s="14" t="s">
        <v>14</v>
      </c>
      <c r="I103" s="14" t="s">
        <v>31</v>
      </c>
      <c r="J103" s="13">
        <v>241.23142129999999</v>
      </c>
      <c r="K103" s="13">
        <v>4.5687769000000003E-2</v>
      </c>
      <c r="L103" s="14">
        <v>55</v>
      </c>
      <c r="M103" s="15">
        <v>65693.32875847735</v>
      </c>
    </row>
    <row r="104" spans="3:13" x14ac:dyDescent="0.25">
      <c r="C104" s="131" t="s">
        <v>198</v>
      </c>
      <c r="D104" s="14" t="s">
        <v>199</v>
      </c>
      <c r="E104" s="14" t="s">
        <v>61</v>
      </c>
      <c r="F104" s="14">
        <v>2026</v>
      </c>
      <c r="G104" s="14" t="s">
        <v>13</v>
      </c>
      <c r="H104" s="14" t="s">
        <v>14</v>
      </c>
      <c r="I104" s="14" t="s">
        <v>31</v>
      </c>
      <c r="J104" s="13">
        <v>455.85409872795401</v>
      </c>
      <c r="K104" s="13">
        <v>8.6336003546960999E-2</v>
      </c>
      <c r="L104" s="14">
        <v>70</v>
      </c>
      <c r="M104" s="15">
        <v>13772.871836233911</v>
      </c>
    </row>
    <row r="105" spans="3:13" x14ac:dyDescent="0.25">
      <c r="C105" s="132"/>
      <c r="D105" s="14" t="s">
        <v>27</v>
      </c>
      <c r="E105" s="14" t="s">
        <v>199</v>
      </c>
      <c r="F105" s="14">
        <v>2026</v>
      </c>
      <c r="G105" s="14" t="s">
        <v>13</v>
      </c>
      <c r="H105" s="14" t="s">
        <v>14</v>
      </c>
      <c r="I105" s="14" t="s">
        <v>31</v>
      </c>
      <c r="J105" s="13">
        <v>706.05152645666897</v>
      </c>
      <c r="K105" s="13">
        <v>0.13372188001073301</v>
      </c>
      <c r="L105" s="14">
        <v>70</v>
      </c>
      <c r="M105" s="15">
        <v>82317.394944598025</v>
      </c>
    </row>
    <row r="106" spans="3:13" x14ac:dyDescent="0.25">
      <c r="C106" s="133"/>
      <c r="D106" s="14" t="s">
        <v>61</v>
      </c>
      <c r="E106" s="14" t="s">
        <v>60</v>
      </c>
      <c r="F106" s="14">
        <v>2026</v>
      </c>
      <c r="G106" s="14" t="s">
        <v>13</v>
      </c>
      <c r="H106" s="14" t="s">
        <v>14</v>
      </c>
      <c r="I106" s="14" t="s">
        <v>31</v>
      </c>
      <c r="J106" s="13">
        <v>461.54767706538303</v>
      </c>
      <c r="K106" s="13">
        <v>8.7414332777535006E-2</v>
      </c>
      <c r="L106" s="14">
        <v>72</v>
      </c>
      <c r="M106" s="15">
        <v>13944.893816402015</v>
      </c>
    </row>
    <row r="107" spans="3:13" x14ac:dyDescent="0.25">
      <c r="C107" s="10" t="s">
        <v>200</v>
      </c>
      <c r="D107" s="14" t="s">
        <v>50</v>
      </c>
      <c r="E107" s="14" t="s">
        <v>12</v>
      </c>
      <c r="F107" s="14">
        <v>2023</v>
      </c>
      <c r="G107" s="14" t="s">
        <v>13</v>
      </c>
      <c r="H107" s="14" t="s">
        <v>14</v>
      </c>
      <c r="I107" s="14" t="s">
        <v>31</v>
      </c>
      <c r="J107" s="13">
        <v>367.52836339999999</v>
      </c>
      <c r="K107" s="13">
        <v>6.9607644999999996E-2</v>
      </c>
      <c r="L107" s="14">
        <v>69</v>
      </c>
      <c r="M107" s="15">
        <v>9253.5474602120012</v>
      </c>
    </row>
    <row r="108" spans="3:13" x14ac:dyDescent="0.25">
      <c r="C108" s="5" t="s">
        <v>201</v>
      </c>
      <c r="D108" s="8" t="s">
        <v>189</v>
      </c>
      <c r="E108" s="8" t="s">
        <v>190</v>
      </c>
      <c r="F108" s="8">
        <v>2024</v>
      </c>
      <c r="G108" s="8" t="s">
        <v>13</v>
      </c>
      <c r="H108" s="8" t="s">
        <v>14</v>
      </c>
      <c r="I108" s="8" t="s">
        <v>31</v>
      </c>
      <c r="J108" s="7">
        <v>233.13027210000001</v>
      </c>
      <c r="K108" s="7">
        <v>4.4153460999999998E-2</v>
      </c>
      <c r="L108" s="8">
        <v>63</v>
      </c>
      <c r="M108" s="9">
        <v>4108.7915285670006</v>
      </c>
    </row>
    <row r="109" spans="3:13" x14ac:dyDescent="0.25">
      <c r="C109" s="24" t="s">
        <v>202</v>
      </c>
      <c r="D109" s="19" t="s">
        <v>203</v>
      </c>
      <c r="E109" s="19" t="s">
        <v>204</v>
      </c>
      <c r="F109" s="19">
        <v>2022</v>
      </c>
      <c r="G109" s="19" t="s">
        <v>13</v>
      </c>
      <c r="H109" s="19" t="s">
        <v>14</v>
      </c>
      <c r="I109" s="19" t="s">
        <v>31</v>
      </c>
      <c r="J109" s="18">
        <v>349.17634729999997</v>
      </c>
      <c r="K109" s="18">
        <v>6.6131884000000002E-2</v>
      </c>
      <c r="L109" s="19">
        <v>70</v>
      </c>
      <c r="M109" s="20">
        <v>13187.226720140003</v>
      </c>
    </row>
    <row r="110" spans="3:13" x14ac:dyDescent="0.25">
      <c r="C110" s="5" t="s">
        <v>205</v>
      </c>
      <c r="D110" s="8" t="s">
        <v>206</v>
      </c>
      <c r="E110" s="8" t="s">
        <v>98</v>
      </c>
      <c r="F110" s="8">
        <v>2023</v>
      </c>
      <c r="G110" s="8" t="s">
        <v>13</v>
      </c>
      <c r="H110" s="8" t="s">
        <v>14</v>
      </c>
      <c r="I110" s="8" t="s">
        <v>31</v>
      </c>
      <c r="J110" s="7">
        <v>546.74442710000005</v>
      </c>
      <c r="K110" s="7">
        <v>0.103550081</v>
      </c>
      <c r="L110" s="8">
        <v>69</v>
      </c>
      <c r="M110" s="9">
        <v>13765.809689279999</v>
      </c>
    </row>
    <row r="111" spans="3:13" x14ac:dyDescent="0.25">
      <c r="C111" s="10" t="s">
        <v>207</v>
      </c>
      <c r="D111" s="14" t="s">
        <v>64</v>
      </c>
      <c r="E111" s="14" t="s">
        <v>12</v>
      </c>
      <c r="F111" s="14">
        <v>2023</v>
      </c>
      <c r="G111" s="14" t="s">
        <v>13</v>
      </c>
      <c r="H111" s="14" t="s">
        <v>14</v>
      </c>
      <c r="I111" s="14" t="s">
        <v>31</v>
      </c>
      <c r="J111" s="13">
        <v>368.73745700000001</v>
      </c>
      <c r="K111" s="13">
        <v>6.9836640000000005E-2</v>
      </c>
      <c r="L111" s="14">
        <v>72</v>
      </c>
      <c r="M111" s="15">
        <v>7427.1918006770011</v>
      </c>
    </row>
    <row r="112" spans="3:13" x14ac:dyDescent="0.25">
      <c r="C112" s="10" t="s">
        <v>63</v>
      </c>
      <c r="D112" s="14" t="s">
        <v>208</v>
      </c>
      <c r="E112" s="14" t="s">
        <v>98</v>
      </c>
      <c r="F112" s="14">
        <v>2022</v>
      </c>
      <c r="G112" s="14" t="s">
        <v>13</v>
      </c>
      <c r="H112" s="14" t="s">
        <v>14</v>
      </c>
      <c r="I112" s="14" t="s">
        <v>31</v>
      </c>
      <c r="J112" s="13">
        <v>641.1602494</v>
      </c>
      <c r="K112" s="13">
        <v>0.121431865</v>
      </c>
      <c r="L112" s="14">
        <v>68</v>
      </c>
      <c r="M112" s="15">
        <v>19371.58833445</v>
      </c>
    </row>
    <row r="113" spans="3:13" x14ac:dyDescent="0.25">
      <c r="C113" s="166" t="s">
        <v>209</v>
      </c>
      <c r="D113" s="14" t="s">
        <v>210</v>
      </c>
      <c r="E113" s="14" t="s">
        <v>108</v>
      </c>
      <c r="F113" s="14">
        <v>2023</v>
      </c>
      <c r="G113" s="14" t="s">
        <v>211</v>
      </c>
      <c r="H113" s="14" t="s">
        <v>20</v>
      </c>
      <c r="I113" s="14" t="s">
        <v>31</v>
      </c>
      <c r="J113" s="13">
        <v>384.51411419999999</v>
      </c>
      <c r="K113" s="13">
        <v>7.2824642999999994E-2</v>
      </c>
      <c r="L113" s="14">
        <v>43</v>
      </c>
      <c r="M113" s="15">
        <v>0</v>
      </c>
    </row>
    <row r="114" spans="3:13" x14ac:dyDescent="0.25">
      <c r="C114" s="167"/>
      <c r="D114" s="14" t="s">
        <v>210</v>
      </c>
      <c r="E114" s="14" t="s">
        <v>210</v>
      </c>
      <c r="F114" s="14">
        <v>2023</v>
      </c>
      <c r="G114" s="14" t="s">
        <v>211</v>
      </c>
      <c r="H114" s="14" t="s">
        <v>14</v>
      </c>
      <c r="I114" s="14" t="s">
        <v>31</v>
      </c>
      <c r="J114" s="13">
        <v>1026.827078</v>
      </c>
      <c r="K114" s="13">
        <v>0.19447482499999999</v>
      </c>
      <c r="L114" s="14">
        <v>62</v>
      </c>
      <c r="M114" s="15">
        <v>0</v>
      </c>
    </row>
    <row r="115" spans="3:13" x14ac:dyDescent="0.25">
      <c r="C115" s="11" t="s">
        <v>212</v>
      </c>
      <c r="D115" s="11" t="s">
        <v>109</v>
      </c>
      <c r="E115" s="11"/>
      <c r="F115" s="14">
        <v>2023</v>
      </c>
      <c r="G115" s="14" t="s">
        <v>13</v>
      </c>
      <c r="H115" s="14" t="s">
        <v>14</v>
      </c>
      <c r="I115" s="11" t="s">
        <v>31</v>
      </c>
      <c r="J115" s="13">
        <v>429.8844173</v>
      </c>
      <c r="K115" s="13">
        <v>8.1417503000000002E-2</v>
      </c>
      <c r="L115" s="14">
        <v>72</v>
      </c>
      <c r="M115" s="15">
        <v>12988.24119318</v>
      </c>
    </row>
    <row r="116" spans="3:13" x14ac:dyDescent="0.25">
      <c r="C116" s="11" t="s">
        <v>108</v>
      </c>
      <c r="D116" s="11" t="s">
        <v>212</v>
      </c>
      <c r="E116" s="11"/>
      <c r="F116" s="14">
        <v>2023</v>
      </c>
      <c r="G116" s="14" t="s">
        <v>13</v>
      </c>
      <c r="H116" s="14" t="s">
        <v>14</v>
      </c>
      <c r="I116" s="11" t="s">
        <v>31</v>
      </c>
      <c r="J116" s="13">
        <v>1078.0283449999999</v>
      </c>
      <c r="K116" s="13">
        <v>0.204172035</v>
      </c>
      <c r="L116" s="14">
        <v>72</v>
      </c>
      <c r="M116" s="15">
        <v>32570.82973782</v>
      </c>
    </row>
    <row r="117" spans="3:13" x14ac:dyDescent="0.25">
      <c r="C117" s="10" t="s">
        <v>29</v>
      </c>
      <c r="D117" s="11" t="s">
        <v>27</v>
      </c>
      <c r="E117" s="11" t="s">
        <v>30</v>
      </c>
      <c r="F117" s="14">
        <v>2024</v>
      </c>
      <c r="G117" s="14" t="s">
        <v>13</v>
      </c>
      <c r="H117" s="14" t="s">
        <v>14</v>
      </c>
      <c r="I117" s="14" t="s">
        <v>31</v>
      </c>
      <c r="J117" s="13">
        <v>176.2230461</v>
      </c>
      <c r="K117" s="13">
        <v>3.3375576999999997E-2</v>
      </c>
      <c r="L117" s="14">
        <v>68</v>
      </c>
      <c r="M117" s="15">
        <v>5767.9761028670009</v>
      </c>
    </row>
    <row r="118" spans="3:13" x14ac:dyDescent="0.25">
      <c r="C118" s="10" t="s">
        <v>76</v>
      </c>
      <c r="D118" s="11" t="s">
        <v>77</v>
      </c>
      <c r="E118" s="11" t="s">
        <v>78</v>
      </c>
      <c r="F118" s="8">
        <v>2023</v>
      </c>
      <c r="G118" s="14" t="s">
        <v>13</v>
      </c>
      <c r="H118" s="14" t="s">
        <v>79</v>
      </c>
      <c r="I118" s="11" t="s">
        <v>31</v>
      </c>
      <c r="J118" s="12">
        <v>625.58338713836395</v>
      </c>
      <c r="K118" s="13">
        <v>0.118481702109539</v>
      </c>
      <c r="L118" s="14">
        <v>73</v>
      </c>
      <c r="M118" s="15">
        <v>15750.799502839256</v>
      </c>
    </row>
    <row r="119" spans="3:13" x14ac:dyDescent="0.25">
      <c r="C119" s="16" t="s">
        <v>29</v>
      </c>
      <c r="D119" s="14" t="s">
        <v>27</v>
      </c>
      <c r="E119" s="14" t="s">
        <v>30</v>
      </c>
      <c r="F119" s="14">
        <v>2024</v>
      </c>
      <c r="G119" s="14" t="s">
        <v>13</v>
      </c>
      <c r="H119" s="14" t="s">
        <v>14</v>
      </c>
      <c r="I119" s="14" t="s">
        <v>31</v>
      </c>
      <c r="J119" s="13">
        <v>176.2230461</v>
      </c>
      <c r="K119" s="13">
        <v>3.3375576999999997E-2</v>
      </c>
      <c r="L119" s="14">
        <v>68</v>
      </c>
      <c r="M119" s="17">
        <v>5767.9761028670009</v>
      </c>
    </row>
    <row r="120" spans="3:13" x14ac:dyDescent="0.25">
      <c r="C120" s="10" t="s">
        <v>73</v>
      </c>
      <c r="D120" s="11" t="s">
        <v>74</v>
      </c>
      <c r="E120" s="11" t="s">
        <v>75</v>
      </c>
      <c r="F120" s="14">
        <v>2024</v>
      </c>
      <c r="G120" s="14" t="s">
        <v>13</v>
      </c>
      <c r="H120" s="14" t="s">
        <v>14</v>
      </c>
      <c r="I120" s="14" t="s">
        <v>31</v>
      </c>
      <c r="J120" s="13">
        <v>1294.699421</v>
      </c>
      <c r="K120" s="13">
        <v>0.245208224</v>
      </c>
      <c r="L120" s="14">
        <v>69</v>
      </c>
      <c r="M120" s="17">
        <v>45636.716032820004</v>
      </c>
    </row>
    <row r="121" spans="3:13" x14ac:dyDescent="0.25">
      <c r="L121" s="28" t="s">
        <v>47</v>
      </c>
      <c r="M121" s="29">
        <f>SUM(M2:M120)</f>
        <v>1120165.3906201816</v>
      </c>
    </row>
  </sheetData>
  <mergeCells count="10">
    <mergeCell ref="C94:C98"/>
    <mergeCell ref="C102:C103"/>
    <mergeCell ref="C104:C106"/>
    <mergeCell ref="C113:C114"/>
    <mergeCell ref="C2:C10"/>
    <mergeCell ref="C11:C12"/>
    <mergeCell ref="C14:C21"/>
    <mergeCell ref="C22:C26"/>
    <mergeCell ref="C67:C69"/>
    <mergeCell ref="C83:C9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WARD1</vt:lpstr>
      <vt:lpstr>WARD2</vt:lpstr>
      <vt:lpstr>WARD3</vt:lpstr>
      <vt:lpstr>WARD4 </vt:lpstr>
      <vt:lpstr>WARD5</vt:lpstr>
      <vt:lpstr>WARD6</vt:lpstr>
      <vt:lpstr>Sidewalks 2022</vt:lpstr>
      <vt:lpstr>Surface treatment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Tuccolo</dc:creator>
  <cp:lastModifiedBy>Kathleen Sullivan</cp:lastModifiedBy>
  <cp:lastPrinted>2022-04-06T00:55:32Z</cp:lastPrinted>
  <dcterms:created xsi:type="dcterms:W3CDTF">2022-01-05T14:05:10Z</dcterms:created>
  <dcterms:modified xsi:type="dcterms:W3CDTF">2022-04-11T13:00:17Z</dcterms:modified>
</cp:coreProperties>
</file>